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.shell.com/personal/chris_davenport_shell_com/Documents/Documents/01 Personal documents/TT/"/>
    </mc:Choice>
  </mc:AlternateContent>
  <xr:revisionPtr revIDLastSave="126" documentId="8_{030FC841-D415-4A8C-A763-ED78594DF6D2}" xr6:coauthVersionLast="46" xr6:coauthVersionMax="46" xr10:uidLastSave="{A760D12D-6C92-4DEA-987D-75ECD8AE3460}"/>
  <bookViews>
    <workbookView xWindow="-120" yWindow="-120" windowWidth="29040" windowHeight="15840" tabRatio="706" xr2:uid="{00000000-000D-0000-FFFF-FFFF00000000}"/>
  </bookViews>
  <sheets>
    <sheet name="League 2021-22" sheetId="13" r:id="rId1"/>
    <sheet name="LEAGUE CUP (Manual)" sheetId="7" r:id="rId2"/>
    <sheet name="KO CUP (Manual)" sheetId="8" r:id="rId3"/>
    <sheet name="LEAGUE CUP (Auto)" sheetId="5" r:id="rId4"/>
    <sheet name="KO CUP (Auto)" sheetId="10" r:id="rId5"/>
    <sheet name="." sheetId="15" r:id="rId6"/>
    <sheet name="ARCHIVE League with doubles" sheetId="14" r:id="rId7"/>
  </sheets>
  <definedNames>
    <definedName name="_xlnm.Print_Area" localSheetId="4">'KO CUP (Auto)'!$A$1:$U$42</definedName>
    <definedName name="_xlnm.Print_Area" localSheetId="2">'KO CUP (Manual)'!$A$1:$V$44</definedName>
    <definedName name="_xlnm.Print_Area" localSheetId="0">'League 2021-22'!$A$1:$O$35</definedName>
    <definedName name="_xlnm.Print_Area" localSheetId="3">'LEAGUE CUP (Auto)'!$A$1:$U$42</definedName>
    <definedName name="_xlnm.Print_Area" localSheetId="1">'LEAGUE CUP (Manual)'!$A$1:$V$44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0" l="1" a="1"/>
  <c r="I22" i="10" s="1"/>
  <c r="I22" i="5" a="1"/>
  <c r="I22" i="5" s="1"/>
  <c r="I21" i="5" a="1"/>
  <c r="I21" i="5" s="1"/>
  <c r="I20" i="5" a="1"/>
  <c r="I20" i="5" s="1"/>
  <c r="I20" i="10" a="1"/>
  <c r="I20" i="10" s="1"/>
  <c r="I27" i="5" a="1"/>
  <c r="I27" i="5" s="1"/>
  <c r="I26" i="5" a="1"/>
  <c r="I26" i="5" s="1"/>
  <c r="I25" i="5" a="1"/>
  <c r="I25" i="5" s="1"/>
  <c r="I24" i="5" a="1"/>
  <c r="I24" i="5" s="1"/>
  <c r="I23" i="5" a="1"/>
  <c r="I23" i="5" s="1"/>
  <c r="I19" i="5" a="1"/>
  <c r="I19" i="5" s="1"/>
  <c r="E27" i="5" a="1"/>
  <c r="E27" i="5" s="1"/>
  <c r="E26" i="5" a="1"/>
  <c r="E26" i="5" s="1"/>
  <c r="E25" i="5" a="1"/>
  <c r="E25" i="5" s="1"/>
  <c r="E24" i="5" a="1"/>
  <c r="E24" i="5" s="1"/>
  <c r="E23" i="5" a="1"/>
  <c r="E23" i="5" s="1"/>
  <c r="E22" i="5" a="1"/>
  <c r="E22" i="5" s="1"/>
  <c r="E21" i="5" a="1"/>
  <c r="E21" i="5" s="1"/>
  <c r="E20" i="5" a="1"/>
  <c r="E20" i="5" s="1"/>
  <c r="E19" i="5" a="1"/>
  <c r="E19" i="5" s="1"/>
  <c r="I27" i="10" a="1"/>
  <c r="I27" i="10" s="1"/>
  <c r="E27" i="10" a="1"/>
  <c r="E27" i="10" s="1"/>
  <c r="I26" i="10" a="1"/>
  <c r="I26" i="10" s="1"/>
  <c r="E26" i="10" a="1"/>
  <c r="E26" i="10" s="1"/>
  <c r="I25" i="10" a="1"/>
  <c r="I25" i="10" s="1"/>
  <c r="E25" i="10" a="1"/>
  <c r="E25" i="10" s="1"/>
  <c r="I24" i="10" a="1"/>
  <c r="I24" i="10" s="1"/>
  <c r="E24" i="10" a="1"/>
  <c r="E24" i="10" s="1"/>
  <c r="I23" i="10" a="1"/>
  <c r="I23" i="10" s="1"/>
  <c r="E23" i="10" a="1"/>
  <c r="E23" i="10" s="1"/>
  <c r="E22" i="10" a="1"/>
  <c r="E22" i="10" s="1"/>
  <c r="E21" i="10" a="1"/>
  <c r="E21" i="10" s="1"/>
  <c r="E20" i="10" a="1"/>
  <c r="E20" i="10" s="1"/>
  <c r="I21" i="10" a="1"/>
  <c r="I21" i="10" s="1"/>
  <c r="F26" i="14"/>
  <c r="C26" i="14"/>
  <c r="F25" i="14"/>
  <c r="C25" i="14"/>
  <c r="F24" i="14"/>
  <c r="C24" i="14"/>
  <c r="F22" i="14"/>
  <c r="C22" i="14"/>
  <c r="F21" i="14"/>
  <c r="C21" i="14"/>
  <c r="F20" i="14"/>
  <c r="C20" i="14"/>
  <c r="F19" i="14"/>
  <c r="C19" i="14"/>
  <c r="F18" i="14"/>
  <c r="C18" i="14"/>
  <c r="F17" i="14"/>
  <c r="C17" i="14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U43" i="8" l="1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42" i="10"/>
  <c r="U4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U16" i="10"/>
  <c r="U15" i="10"/>
  <c r="U14" i="10"/>
  <c r="U13" i="10"/>
  <c r="U12" i="10"/>
  <c r="U11" i="10"/>
  <c r="U10" i="10"/>
  <c r="U9" i="10"/>
  <c r="U8" i="10"/>
  <c r="U7" i="10"/>
  <c r="O27" i="10"/>
  <c r="N27" i="10"/>
  <c r="O26" i="10"/>
  <c r="N26" i="10"/>
  <c r="O25" i="10"/>
  <c r="N25" i="10"/>
  <c r="O24" i="10"/>
  <c r="N24" i="10"/>
  <c r="O23" i="10"/>
  <c r="N23" i="10"/>
  <c r="O22" i="10"/>
  <c r="N22" i="10"/>
  <c r="O21" i="10"/>
  <c r="N21" i="10"/>
  <c r="O20" i="10"/>
  <c r="N20" i="10"/>
  <c r="O19" i="10"/>
  <c r="N19" i="10"/>
  <c r="J27" i="10"/>
  <c r="H27" i="10"/>
  <c r="F27" i="10"/>
  <c r="D27" i="10"/>
  <c r="J26" i="10"/>
  <c r="H26" i="10"/>
  <c r="F26" i="10"/>
  <c r="D26" i="10"/>
  <c r="J25" i="10"/>
  <c r="H25" i="10"/>
  <c r="F25" i="10"/>
  <c r="D25" i="10"/>
  <c r="J24" i="10"/>
  <c r="H24" i="10"/>
  <c r="F24" i="10"/>
  <c r="D24" i="10"/>
  <c r="J23" i="10"/>
  <c r="H23" i="10"/>
  <c r="F23" i="10"/>
  <c r="D23" i="10"/>
  <c r="J22" i="10"/>
  <c r="H22" i="10"/>
  <c r="F22" i="10"/>
  <c r="D22" i="10"/>
  <c r="J21" i="10"/>
  <c r="H21" i="10"/>
  <c r="F21" i="10"/>
  <c r="D21" i="10"/>
  <c r="J20" i="10"/>
  <c r="H20" i="10"/>
  <c r="F20" i="10"/>
  <c r="D20" i="10"/>
  <c r="I19" i="10" a="1"/>
  <c r="I19" i="10" s="1"/>
  <c r="J19" i="10" s="1"/>
  <c r="H19" i="10"/>
  <c r="E19" i="10" a="1"/>
  <c r="E19" i="10" s="1"/>
  <c r="F19" i="10" s="1"/>
  <c r="D19" i="10"/>
  <c r="F20" i="5"/>
  <c r="F19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L29" i="5"/>
  <c r="F10" i="5" s="1"/>
  <c r="M29" i="5"/>
  <c r="J10" i="5" s="1"/>
  <c r="D21" i="5"/>
  <c r="D22" i="5"/>
  <c r="D23" i="5"/>
  <c r="D24" i="5"/>
  <c r="D25" i="5"/>
  <c r="D19" i="5"/>
  <c r="M30" i="7"/>
  <c r="L30" i="7"/>
  <c r="N28" i="7"/>
  <c r="O28" i="7" s="1"/>
  <c r="N27" i="7"/>
  <c r="O27" i="7" s="1"/>
  <c r="N26" i="7"/>
  <c r="O26" i="7" s="1"/>
  <c r="N25" i="7"/>
  <c r="O25" i="7" s="1"/>
  <c r="N24" i="7"/>
  <c r="O24" i="7" s="1"/>
  <c r="N23" i="7"/>
  <c r="O23" i="7" s="1"/>
  <c r="N22" i="7"/>
  <c r="O22" i="7" s="1"/>
  <c r="N21" i="7"/>
  <c r="O21" i="7" s="1"/>
  <c r="N20" i="7"/>
  <c r="O20" i="7" s="1"/>
  <c r="N29" i="10" l="1"/>
  <c r="F10" i="10" s="1"/>
  <c r="O29" i="10"/>
  <c r="J10" i="10" s="1"/>
  <c r="J20" i="5"/>
  <c r="J21" i="5"/>
  <c r="J22" i="5"/>
  <c r="J23" i="5"/>
  <c r="J24" i="5"/>
  <c r="J25" i="5"/>
  <c r="J26" i="5"/>
  <c r="J27" i="5"/>
  <c r="J19" i="5"/>
  <c r="F21" i="5"/>
  <c r="F22" i="5"/>
  <c r="F23" i="5"/>
  <c r="F24" i="5"/>
  <c r="F25" i="5"/>
  <c r="F26" i="5"/>
  <c r="F27" i="5"/>
  <c r="H25" i="5"/>
  <c r="H23" i="5"/>
  <c r="H21" i="5"/>
  <c r="H27" i="5"/>
  <c r="H24" i="5"/>
  <c r="H20" i="5"/>
  <c r="H26" i="5"/>
  <c r="H22" i="5"/>
  <c r="H19" i="5"/>
  <c r="D26" i="5"/>
  <c r="D27" i="5"/>
  <c r="D20" i="5"/>
  <c r="N27" i="5" l="1"/>
  <c r="N26" i="5"/>
  <c r="N25" i="5"/>
  <c r="N24" i="5"/>
  <c r="N23" i="5"/>
  <c r="N22" i="5"/>
  <c r="N21" i="5"/>
  <c r="N20" i="5"/>
  <c r="N19" i="5"/>
  <c r="O19" i="5" s="1"/>
  <c r="O20" i="5" l="1"/>
  <c r="O21" i="5"/>
  <c r="O22" i="5" s="1"/>
  <c r="O23" i="5" s="1"/>
  <c r="O24" i="5" s="1"/>
  <c r="O25" i="5" s="1"/>
  <c r="O26" i="5" s="1"/>
  <c r="O27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<sst xmlns="http://schemas.openxmlformats.org/spreadsheetml/2006/main" count="376" uniqueCount="87">
  <si>
    <t>Points</t>
  </si>
  <si>
    <t>Players</t>
  </si>
  <si>
    <t>A v X</t>
  </si>
  <si>
    <t>B v Y</t>
  </si>
  <si>
    <t>C v Z</t>
  </si>
  <si>
    <t>B v X</t>
  </si>
  <si>
    <t>A v Z</t>
  </si>
  <si>
    <t>C v Y</t>
  </si>
  <si>
    <t>B v Z</t>
  </si>
  <si>
    <t>C v X</t>
  </si>
  <si>
    <t>A v Y</t>
  </si>
  <si>
    <t>v</t>
  </si>
  <si>
    <t>Home</t>
  </si>
  <si>
    <t>Away</t>
  </si>
  <si>
    <t>+ / -</t>
  </si>
  <si>
    <t xml:space="preserve"> (H)</t>
  </si>
  <si>
    <t xml:space="preserve"> (A)</t>
  </si>
  <si>
    <t>(H-A)</t>
  </si>
  <si>
    <t xml:space="preserve"> + / -</t>
  </si>
  <si>
    <t>Rating</t>
  </si>
  <si>
    <t>Rating difference</t>
  </si>
  <si>
    <t>Change</t>
  </si>
  <si>
    <t>HANDICAP CHART</t>
  </si>
  <si>
    <t>41 Point Game</t>
  </si>
  <si>
    <t xml:space="preserve">A </t>
  </si>
  <si>
    <t xml:space="preserve">B </t>
  </si>
  <si>
    <t xml:space="preserve">C </t>
  </si>
  <si>
    <t xml:space="preserve">X </t>
  </si>
  <si>
    <t xml:space="preserve">Y </t>
  </si>
  <si>
    <t xml:space="preserve">Z </t>
  </si>
  <si>
    <t>Balance</t>
  </si>
  <si>
    <t xml:space="preserve">Cumulative Scores  &gt;&gt;&gt;  </t>
  </si>
  <si>
    <t>HOME TEAM</t>
  </si>
  <si>
    <t>Player</t>
  </si>
  <si>
    <t>AWAY TEAM</t>
  </si>
  <si>
    <t>VS</t>
  </si>
  <si>
    <t>add all scores</t>
  </si>
  <si>
    <t>Notes:</t>
  </si>
  <si>
    <t>ADTTA DIVISIONAL LEAGUE CUP</t>
  </si>
  <si>
    <t xml:space="preserve">FIXTURE PLAYED ON: </t>
  </si>
  <si>
    <t>.............................</t>
  </si>
  <si>
    <t>DIVISION: ...............     ROUND: ...............</t>
  </si>
  <si>
    <r>
      <t xml:space="preserve">WINNER: TEAM WITH </t>
    </r>
    <r>
      <rPr>
        <b/>
        <sz val="12"/>
        <color theme="1"/>
        <rFont val="Calibri"/>
        <family val="2"/>
        <scheme val="minor"/>
      </rPr>
      <t>MOST POINTS</t>
    </r>
    <r>
      <rPr>
        <sz val="11"/>
        <color theme="1"/>
        <rFont val="Calibri"/>
        <family val="2"/>
        <scheme val="minor"/>
      </rPr>
      <t xml:space="preserve"> AFTER ALL MATCHES PLAYED</t>
    </r>
  </si>
  <si>
    <r>
      <rPr>
        <b/>
        <sz val="11"/>
        <color theme="1"/>
        <rFont val="Calibri"/>
        <family val="2"/>
        <scheme val="minor"/>
      </rPr>
      <t>IMPORTANT INFORMATION:</t>
    </r>
    <r>
      <rPr>
        <sz val="11"/>
        <color theme="1"/>
        <rFont val="Calibri"/>
        <family val="2"/>
        <scheme val="minor"/>
      </rPr>
      <t xml:space="preserve"> Stronger player starts at 0, the other player's handicap is based on current ratings difference, please refer to 41 Point Game Handicap Chart</t>
    </r>
  </si>
  <si>
    <t>Please type in teams and players' names with their respective ratings. Spreadsheet will calculate handicaps and change ends points automatically.</t>
  </si>
  <si>
    <t>ADTTA KNOCKOUT CUP</t>
  </si>
  <si>
    <t>Games</t>
  </si>
  <si>
    <t>Start</t>
  </si>
  <si>
    <t>Point</t>
  </si>
  <si>
    <t>RESULT</t>
  </si>
  <si>
    <t>SCORE</t>
  </si>
  <si>
    <t>add games won</t>
  </si>
  <si>
    <t>Higher rated player:
Starting Point 0 &amp; Changeover Point 20</t>
  </si>
  <si>
    <t>Changeover
Point</t>
  </si>
  <si>
    <t>Difference</t>
  </si>
  <si>
    <t>Between</t>
  </si>
  <si>
    <t>and</t>
  </si>
  <si>
    <t>Starting
Point</t>
  </si>
  <si>
    <r>
      <t xml:space="preserve">WINNER: </t>
    </r>
    <r>
      <rPr>
        <b/>
        <sz val="11"/>
        <color theme="1"/>
        <rFont val="Calibri"/>
        <family val="2"/>
        <scheme val="minor"/>
      </rPr>
      <t>BEST OF 9 GAMES</t>
    </r>
    <r>
      <rPr>
        <sz val="11"/>
        <color theme="1"/>
        <rFont val="Calibri"/>
        <family val="2"/>
        <scheme val="minor"/>
      </rPr>
      <t xml:space="preserve"> (FIRST TO 5)</t>
    </r>
  </si>
  <si>
    <t>Aberdeen &amp; District Table Tennis Association</t>
  </si>
  <si>
    <t>Date</t>
  </si>
  <si>
    <t>Result of fixture played on</t>
  </si>
  <si>
    <t xml:space="preserve">         (Original scheduled date (if different))</t>
  </si>
  <si>
    <t>Home team</t>
  </si>
  <si>
    <t>Games won</t>
  </si>
  <si>
    <t>Away team</t>
  </si>
  <si>
    <t>Singles won</t>
  </si>
  <si>
    <t>A</t>
  </si>
  <si>
    <t>X</t>
  </si>
  <si>
    <t>B</t>
  </si>
  <si>
    <t>Y</t>
  </si>
  <si>
    <t>C</t>
  </si>
  <si>
    <t>Z</t>
  </si>
  <si>
    <t>Set 1</t>
  </si>
  <si>
    <t>Set 2</t>
  </si>
  <si>
    <t>Set 3</t>
  </si>
  <si>
    <t>Set 4</t>
  </si>
  <si>
    <t>Set 5</t>
  </si>
  <si>
    <t>Won by(team)</t>
  </si>
  <si>
    <t>Doubles</t>
  </si>
  <si>
    <t>Notes</t>
  </si>
  <si>
    <r>
      <t xml:space="preserve">LEAGUE MATCH:                                         </t>
    </r>
    <r>
      <rPr>
        <b/>
        <sz val="12"/>
        <color theme="1"/>
        <rFont val="Calibri"/>
        <family val="2"/>
        <scheme val="minor"/>
      </rPr>
      <t>DIVISION NUMBER</t>
    </r>
  </si>
  <si>
    <t>GAME</t>
  </si>
  <si>
    <t>HOME PLAYER</t>
  </si>
  <si>
    <t>AWAY PLAYER</t>
  </si>
  <si>
    <r>
      <t xml:space="preserve">COMMENT: If any of the </t>
    </r>
    <r>
      <rPr>
        <b/>
        <sz val="11"/>
        <color theme="1"/>
        <rFont val="Calibri"/>
        <family val="2"/>
        <scheme val="minor"/>
      </rPr>
      <t>last 3 games</t>
    </r>
    <r>
      <rPr>
        <sz val="11"/>
        <color theme="1"/>
        <rFont val="Calibri"/>
        <family val="2"/>
        <scheme val="minor"/>
      </rPr>
      <t xml:space="preserve"> are played to only 3 sets (due to time restrictions) then please put scores of 11-9, 9-11 into sets 1 &amp; 2</t>
    </r>
  </si>
  <si>
    <t>TURRIFF &amp; DISTRICT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</si>
</sst>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,##0;\-#,##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FFFF"/>
      <name val="Calibri"/>
      <family val="2"/>
      <scheme val="minor"/>
    </font>
    <font>
      <b/>
      <sz val="15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3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164" fontId="0" fillId="0" borderId="0" xfId="0" applyNumberFormat="1" applyBorder="1" applyAlignment="1">
      <alignment vertical="center"/>
    </xf>
    <xf numFmtId="0" fontId="0" fillId="4" borderId="12" xfId="0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quotePrefix="1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9" fillId="4" borderId="16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0" fillId="10" borderId="22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4" borderId="15" xfId="0" applyFill="1" applyBorder="1" applyAlignment="1">
      <alignment horizontal="center" wrapText="1"/>
    </xf>
    <xf numFmtId="0" fontId="0" fillId="10" borderId="18" xfId="0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0" fontId="0" fillId="12" borderId="0" xfId="0" applyFill="1" applyAlignment="1">
      <alignment horizontal="left" vertical="center"/>
    </xf>
    <xf numFmtId="0" fontId="0" fillId="12" borderId="0" xfId="0" applyFill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0" fillId="11" borderId="2" xfId="0" applyFont="1" applyFill="1" applyBorder="1" applyAlignment="1">
      <alignment horizontal="center"/>
    </xf>
    <xf numFmtId="0" fontId="20" fillId="11" borderId="3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3" xfId="0" applyFont="1" applyBorder="1" applyAlignment="1">
      <alignment horizontal="right"/>
    </xf>
    <xf numFmtId="0" fontId="19" fillId="4" borderId="14" xfId="0" applyFont="1" applyFill="1" applyBorder="1" applyAlignment="1">
      <alignment horizontal="left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228600</xdr:colOff>
      <xdr:row>4</xdr:row>
      <xdr:rowOff>142875</xdr:rowOff>
    </xdr:from>
    <xdr:to>
      <xdr:col>15</xdr:col>
      <xdr:colOff>75962</xdr:colOff>
      <xdr:row>14</xdr:row>
      <xdr:rowOff>81677</xdr:rowOff>
    </xdr:to>
    <xdr:pic>
      <xdr:nvPicPr>
        <xdr:cNvPr id="2" name="Picture 1" descr="ADTTA logo mon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15125" y="971550"/>
          <a:ext cx="1904762" cy="190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228600</xdr:colOff>
      <xdr:row>4</xdr:row>
      <xdr:rowOff>142875</xdr:rowOff>
    </xdr:from>
    <xdr:to>
      <xdr:col>15</xdr:col>
      <xdr:colOff>75962</xdr:colOff>
      <xdr:row>14</xdr:row>
      <xdr:rowOff>81677</xdr:rowOff>
    </xdr:to>
    <xdr:pic>
      <xdr:nvPicPr>
        <xdr:cNvPr id="2" name="Picture 1" descr="ADTTA logo mono.png">
          <a:extLst>
            <a:ext uri="{FF2B5EF4-FFF2-40B4-BE49-F238E27FC236}">
              <a16:creationId xmlns:a16="http://schemas.microsoft.com/office/drawing/2014/main" id="{2EBCC206-1DBB-4811-A606-A7B007736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15125" y="971550"/>
          <a:ext cx="1904762" cy="190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133351</xdr:colOff>
      <xdr:row>4</xdr:row>
      <xdr:rowOff>38099</xdr:rowOff>
    </xdr:from>
    <xdr:to>
      <xdr:col>14</xdr:col>
      <xdr:colOff>495063</xdr:colOff>
      <xdr:row>13</xdr:row>
      <xdr:rowOff>167401</xdr:rowOff>
    </xdr:to>
    <xdr:pic>
      <xdr:nvPicPr>
        <xdr:cNvPr id="2" name="Picture 1" descr="ADTTA logo mon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4651" y="981074"/>
          <a:ext cx="1904762" cy="1900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133351</xdr:colOff>
      <xdr:row>4</xdr:row>
      <xdr:rowOff>38099</xdr:rowOff>
    </xdr:from>
    <xdr:to>
      <xdr:col>14</xdr:col>
      <xdr:colOff>495063</xdr:colOff>
      <xdr:row>13</xdr:row>
      <xdr:rowOff>167401</xdr:rowOff>
    </xdr:to>
    <xdr:pic>
      <xdr:nvPicPr>
        <xdr:cNvPr id="2" name="Picture 1" descr="ADTTA logo mono.png">
          <a:extLst>
            <a:ext uri="{FF2B5EF4-FFF2-40B4-BE49-F238E27FC236}">
              <a16:creationId xmlns:a16="http://schemas.microsoft.com/office/drawing/2014/main" id="{014B0D66-2002-4CDC-8269-CFE61AE4F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4651" y="981074"/>
          <a:ext cx="1904762" cy="190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8D066-395C-4E98-849B-B77FF0C7E298}">
  <sheetPr>
    <pageSetUpPr fitToPage="1"/>
  </sheetPr>
  <dimension ref="B1:N34"/>
  <sheetViews>
    <sheetView tabSelected="1" workbookViewId="0">
      <selection activeCell="B10" sqref="B10:E10"/>
    </sheetView>
  </sheetViews>
  <sheetFormatPr defaultRowHeight="15" x14ac:dyDescent="0.25"/>
  <cols>
    <col min="1" max="1" width="2.7109375" customWidth="1"/>
    <col min="4" max="4" width="12.7109375" customWidth="1"/>
    <col min="5" max="5" width="11.5703125" customWidth="1"/>
    <col min="6" max="6" width="13.140625" bestFit="1" customWidth="1"/>
    <col min="7" max="7" width="14.140625" customWidth="1"/>
    <col min="8" max="8" width="12.28515625" customWidth="1"/>
    <col min="9" max="13" width="8.42578125" customWidth="1"/>
    <col min="14" max="14" width="14" bestFit="1" customWidth="1"/>
    <col min="15" max="15" width="2.7109375" customWidth="1"/>
  </cols>
  <sheetData>
    <row r="1" spans="2:14" ht="11.25" customHeight="1" thickBot="1" x14ac:dyDescent="0.3"/>
    <row r="2" spans="2:14" ht="24" thickBot="1" x14ac:dyDescent="0.4">
      <c r="B2" s="92" t="s">
        <v>59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2:14" ht="19.5" thickBot="1" x14ac:dyDescent="0.35">
      <c r="D3" s="60"/>
    </row>
    <row r="4" spans="2:14" ht="21.75" thickBot="1" x14ac:dyDescent="0.3">
      <c r="B4" s="95" t="s">
        <v>81</v>
      </c>
      <c r="C4" s="95"/>
      <c r="D4" s="95"/>
      <c r="E4" s="95"/>
      <c r="F4" s="95"/>
      <c r="G4" s="96"/>
      <c r="H4" s="97"/>
      <c r="I4" s="98"/>
      <c r="J4" s="99"/>
    </row>
    <row r="5" spans="2:14" ht="18.75" x14ac:dyDescent="0.3">
      <c r="D5" s="61"/>
      <c r="E5" s="62"/>
    </row>
    <row r="6" spans="2:14" ht="15.75" thickBot="1" x14ac:dyDescent="0.3">
      <c r="D6" s="62"/>
      <c r="E6" s="62"/>
      <c r="G6" s="63" t="s">
        <v>60</v>
      </c>
      <c r="N6" s="63" t="s">
        <v>60</v>
      </c>
    </row>
    <row r="7" spans="2:14" ht="15.75" thickBot="1" x14ac:dyDescent="0.3">
      <c r="D7" s="100" t="s">
        <v>61</v>
      </c>
      <c r="E7" s="100"/>
      <c r="F7" s="101"/>
      <c r="G7" s="64"/>
      <c r="H7" s="102" t="s">
        <v>62</v>
      </c>
      <c r="I7" s="103"/>
      <c r="J7" s="103"/>
      <c r="K7" s="103"/>
      <c r="L7" s="103"/>
      <c r="M7" s="104"/>
      <c r="N7" s="64"/>
    </row>
    <row r="8" spans="2:14" ht="6.95" customHeight="1" x14ac:dyDescent="0.25"/>
    <row r="9" spans="2:14" ht="15.75" thickBot="1" x14ac:dyDescent="0.3">
      <c r="B9" s="91" t="s">
        <v>63</v>
      </c>
      <c r="C9" s="91"/>
      <c r="D9" s="91"/>
      <c r="E9" s="91"/>
      <c r="F9" s="5" t="s">
        <v>64</v>
      </c>
      <c r="G9" s="62"/>
      <c r="H9" s="91" t="s">
        <v>65</v>
      </c>
      <c r="I9" s="91"/>
      <c r="J9" s="91"/>
      <c r="K9" s="91"/>
      <c r="L9" s="91"/>
      <c r="M9" s="91"/>
      <c r="N9" s="5" t="s">
        <v>64</v>
      </c>
    </row>
    <row r="10" spans="2:14" ht="16.5" thickBot="1" x14ac:dyDescent="0.3">
      <c r="B10" s="87"/>
      <c r="C10" s="88"/>
      <c r="D10" s="88"/>
      <c r="E10" s="89"/>
      <c r="F10" s="65"/>
      <c r="G10" s="63" t="s">
        <v>56</v>
      </c>
      <c r="H10" s="87"/>
      <c r="I10" s="88"/>
      <c r="J10" s="88"/>
      <c r="K10" s="88"/>
      <c r="L10" s="88"/>
      <c r="M10" s="89"/>
      <c r="N10" s="65"/>
    </row>
    <row r="11" spans="2:14" ht="6.95" customHeight="1" x14ac:dyDescent="0.25"/>
    <row r="12" spans="2:14" x14ac:dyDescent="0.25">
      <c r="C12" s="90" t="s">
        <v>1</v>
      </c>
      <c r="D12" s="90"/>
      <c r="E12" s="90"/>
      <c r="F12" s="5" t="s">
        <v>66</v>
      </c>
      <c r="I12" s="90" t="s">
        <v>1</v>
      </c>
      <c r="J12" s="90"/>
      <c r="K12" s="90"/>
      <c r="L12" s="90"/>
      <c r="M12" s="90"/>
      <c r="N12" s="5" t="s">
        <v>66</v>
      </c>
    </row>
    <row r="13" spans="2:14" x14ac:dyDescent="0.25">
      <c r="B13" s="58" t="s">
        <v>67</v>
      </c>
      <c r="C13" s="83"/>
      <c r="D13" s="84"/>
      <c r="E13" s="85"/>
      <c r="F13" s="59"/>
      <c r="G13" s="4"/>
      <c r="H13" s="58" t="s">
        <v>68</v>
      </c>
      <c r="I13" s="83"/>
      <c r="J13" s="84"/>
      <c r="K13" s="84"/>
      <c r="L13" s="84"/>
      <c r="M13" s="85"/>
      <c r="N13" s="59"/>
    </row>
    <row r="14" spans="2:14" x14ac:dyDescent="0.25">
      <c r="B14" s="58" t="s">
        <v>69</v>
      </c>
      <c r="C14" s="83"/>
      <c r="D14" s="84"/>
      <c r="E14" s="85"/>
      <c r="F14" s="59"/>
      <c r="G14" s="4"/>
      <c r="H14" s="58" t="s">
        <v>70</v>
      </c>
      <c r="I14" s="83"/>
      <c r="J14" s="84"/>
      <c r="K14" s="84"/>
      <c r="L14" s="84"/>
      <c r="M14" s="85"/>
      <c r="N14" s="59"/>
    </row>
    <row r="15" spans="2:14" x14ac:dyDescent="0.25">
      <c r="B15" s="58" t="s">
        <v>71</v>
      </c>
      <c r="C15" s="83"/>
      <c r="D15" s="84"/>
      <c r="E15" s="85"/>
      <c r="F15" s="59"/>
      <c r="G15" s="4"/>
      <c r="H15" s="58" t="s">
        <v>72</v>
      </c>
      <c r="I15" s="83"/>
      <c r="J15" s="84"/>
      <c r="K15" s="84"/>
      <c r="L15" s="84"/>
      <c r="M15" s="85"/>
      <c r="N15" s="59"/>
    </row>
    <row r="16" spans="2:14" ht="6.95" customHeight="1" x14ac:dyDescent="0.25"/>
    <row r="17" spans="2:14" x14ac:dyDescent="0.25">
      <c r="B17" s="50" t="s">
        <v>82</v>
      </c>
      <c r="D17" s="86" t="s">
        <v>83</v>
      </c>
      <c r="E17" s="86"/>
      <c r="G17" s="86" t="s">
        <v>84</v>
      </c>
      <c r="H17" s="86"/>
      <c r="I17" s="66" t="s">
        <v>73</v>
      </c>
      <c r="J17" s="66" t="s">
        <v>74</v>
      </c>
      <c r="K17" s="66" t="s">
        <v>75</v>
      </c>
      <c r="L17" s="66" t="s">
        <v>76</v>
      </c>
      <c r="M17" s="66" t="s">
        <v>77</v>
      </c>
      <c r="N17" s="66" t="s">
        <v>78</v>
      </c>
    </row>
    <row r="18" spans="2:14" x14ac:dyDescent="0.25">
      <c r="B18" s="2">
        <v>1</v>
      </c>
      <c r="C18" s="6" t="s">
        <v>2</v>
      </c>
      <c r="D18" s="81" t="str">
        <f>IF(C13="","",C13)</f>
        <v/>
      </c>
      <c r="E18" s="82"/>
      <c r="F18" s="12" t="s">
        <v>11</v>
      </c>
      <c r="G18" s="81" t="str">
        <f>IF(I13="","",I13)</f>
        <v/>
      </c>
      <c r="H18" s="82"/>
      <c r="I18" s="68"/>
      <c r="J18" s="68"/>
      <c r="K18" s="68"/>
      <c r="L18" s="68"/>
      <c r="M18" s="68"/>
      <c r="N18" s="2"/>
    </row>
    <row r="19" spans="2:14" x14ac:dyDescent="0.25">
      <c r="B19" s="2">
        <v>2</v>
      </c>
      <c r="C19" s="6" t="s">
        <v>3</v>
      </c>
      <c r="D19" s="81" t="str">
        <f t="shared" ref="D19:D20" si="0">IF(C14="","",C14)</f>
        <v/>
      </c>
      <c r="E19" s="82"/>
      <c r="F19" s="12" t="s">
        <v>11</v>
      </c>
      <c r="G19" s="81" t="str">
        <f>IF(I14="","",I14)</f>
        <v/>
      </c>
      <c r="H19" s="82"/>
      <c r="I19" s="68"/>
      <c r="J19" s="68"/>
      <c r="K19" s="68"/>
      <c r="L19" s="68"/>
      <c r="M19" s="68"/>
      <c r="N19" s="2"/>
    </row>
    <row r="20" spans="2:14" x14ac:dyDescent="0.25">
      <c r="B20" s="2">
        <v>3</v>
      </c>
      <c r="C20" s="6" t="s">
        <v>4</v>
      </c>
      <c r="D20" s="81" t="str">
        <f t="shared" si="0"/>
        <v/>
      </c>
      <c r="E20" s="82"/>
      <c r="F20" s="12" t="s">
        <v>11</v>
      </c>
      <c r="G20" s="81" t="str">
        <f>IF(I15="","",I15)</f>
        <v/>
      </c>
      <c r="H20" s="82"/>
      <c r="I20" s="68"/>
      <c r="J20" s="68"/>
      <c r="K20" s="68"/>
      <c r="L20" s="68"/>
      <c r="M20" s="68"/>
      <c r="N20" s="2"/>
    </row>
    <row r="21" spans="2:14" x14ac:dyDescent="0.25">
      <c r="B21" s="2">
        <v>4</v>
      </c>
      <c r="C21" s="6" t="s">
        <v>5</v>
      </c>
      <c r="D21" s="81" t="str">
        <f>IF(C14="","",C14)</f>
        <v/>
      </c>
      <c r="E21" s="82"/>
      <c r="F21" s="12" t="s">
        <v>11</v>
      </c>
      <c r="G21" s="81" t="str">
        <f>IF(I13="","",I13)</f>
        <v/>
      </c>
      <c r="H21" s="82"/>
      <c r="I21" s="68"/>
      <c r="J21" s="68"/>
      <c r="K21" s="68"/>
      <c r="L21" s="68"/>
      <c r="M21" s="68"/>
      <c r="N21" s="2"/>
    </row>
    <row r="22" spans="2:14" x14ac:dyDescent="0.25">
      <c r="B22" s="2">
        <v>5</v>
      </c>
      <c r="C22" s="6" t="s">
        <v>6</v>
      </c>
      <c r="D22" s="81" t="str">
        <f>IF(C13="","",C13)</f>
        <v/>
      </c>
      <c r="E22" s="82"/>
      <c r="F22" s="12" t="s">
        <v>11</v>
      </c>
      <c r="G22" s="81" t="str">
        <f>IF(I15="","",I15)</f>
        <v/>
      </c>
      <c r="H22" s="82"/>
      <c r="I22" s="68"/>
      <c r="J22" s="68"/>
      <c r="K22" s="68"/>
      <c r="L22" s="68"/>
      <c r="M22" s="68"/>
      <c r="N22" s="2"/>
    </row>
    <row r="23" spans="2:14" x14ac:dyDescent="0.25">
      <c r="B23" s="2">
        <v>6</v>
      </c>
      <c r="C23" s="6" t="s">
        <v>7</v>
      </c>
      <c r="D23" s="81" t="str">
        <f>IF(C15="","",C15)</f>
        <v/>
      </c>
      <c r="E23" s="82"/>
      <c r="F23" s="12" t="s">
        <v>11</v>
      </c>
      <c r="G23" s="81" t="str">
        <f>IF(I14="","",I14)</f>
        <v/>
      </c>
      <c r="H23" s="82"/>
      <c r="I23" s="68"/>
      <c r="J23" s="68"/>
      <c r="K23" s="68"/>
      <c r="L23" s="68"/>
      <c r="M23" s="68"/>
      <c r="N23" s="2"/>
    </row>
    <row r="24" spans="2:14" x14ac:dyDescent="0.25">
      <c r="B24" s="2">
        <v>7</v>
      </c>
      <c r="C24" s="6" t="s">
        <v>8</v>
      </c>
      <c r="D24" s="81" t="str">
        <f>IF(C14="","",C14)</f>
        <v/>
      </c>
      <c r="E24" s="82"/>
      <c r="F24" s="12" t="s">
        <v>11</v>
      </c>
      <c r="G24" s="81" t="str">
        <f>IF(I15="","",I15)</f>
        <v/>
      </c>
      <c r="H24" s="82"/>
      <c r="I24" s="68"/>
      <c r="J24" s="68"/>
      <c r="K24" s="68"/>
      <c r="L24" s="68"/>
      <c r="M24" s="68"/>
      <c r="N24" s="2"/>
    </row>
    <row r="25" spans="2:14" x14ac:dyDescent="0.25">
      <c r="B25" s="2">
        <v>8</v>
      </c>
      <c r="C25" s="6" t="s">
        <v>9</v>
      </c>
      <c r="D25" s="81" t="str">
        <f>IF(C15="","",C15)</f>
        <v/>
      </c>
      <c r="E25" s="82"/>
      <c r="F25" s="12" t="s">
        <v>11</v>
      </c>
      <c r="G25" s="81" t="str">
        <f>IF(I13="","",I13)</f>
        <v/>
      </c>
      <c r="H25" s="82"/>
      <c r="I25" s="68"/>
      <c r="J25" s="68"/>
      <c r="K25" s="68"/>
      <c r="L25" s="68"/>
      <c r="M25" s="68"/>
      <c r="N25" s="2"/>
    </row>
    <row r="26" spans="2:14" x14ac:dyDescent="0.25">
      <c r="B26" s="2">
        <v>9</v>
      </c>
      <c r="C26" s="6" t="s">
        <v>10</v>
      </c>
      <c r="D26" s="81" t="str">
        <f>IF(C13="","",C13)</f>
        <v/>
      </c>
      <c r="E26" s="82"/>
      <c r="F26" s="12" t="s">
        <v>11</v>
      </c>
      <c r="G26" s="81" t="str">
        <f>IF(I14="","",I14)</f>
        <v/>
      </c>
      <c r="H26" s="82"/>
      <c r="I26" s="68"/>
      <c r="J26" s="68"/>
      <c r="K26" s="68"/>
      <c r="L26" s="68"/>
      <c r="M26" s="68"/>
      <c r="N26" s="2"/>
    </row>
    <row r="27" spans="2:14" ht="5.25" customHeight="1" x14ac:dyDescent="0.25">
      <c r="B27" s="67"/>
    </row>
    <row r="28" spans="2:14" ht="12.75" customHeight="1" x14ac:dyDescent="0.25">
      <c r="B28" s="69" t="s">
        <v>85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</row>
    <row r="29" spans="2:14" ht="15.75" thickBot="1" x14ac:dyDescent="0.3">
      <c r="B29" s="63" t="s">
        <v>80</v>
      </c>
    </row>
    <row r="30" spans="2:14" x14ac:dyDescent="0.25"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4"/>
    </row>
    <row r="31" spans="2:14" x14ac:dyDescent="0.25"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7"/>
    </row>
    <row r="32" spans="2:14" x14ac:dyDescent="0.25"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</row>
    <row r="33" spans="2:14" x14ac:dyDescent="0.25"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7"/>
    </row>
    <row r="34" spans="2:14" ht="15.75" thickBot="1" x14ac:dyDescent="0.3"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</row>
  </sheetData>
  <mergeCells count="38">
    <mergeCell ref="B9:E9"/>
    <mergeCell ref="H9:M9"/>
    <mergeCell ref="B2:N2"/>
    <mergeCell ref="B4:G4"/>
    <mergeCell ref="H4:J4"/>
    <mergeCell ref="D7:F7"/>
    <mergeCell ref="H7:M7"/>
    <mergeCell ref="B10:E10"/>
    <mergeCell ref="H10:M10"/>
    <mergeCell ref="C12:E12"/>
    <mergeCell ref="I12:M12"/>
    <mergeCell ref="C13:E13"/>
    <mergeCell ref="I13:M13"/>
    <mergeCell ref="C14:E14"/>
    <mergeCell ref="I14:M14"/>
    <mergeCell ref="C15:E15"/>
    <mergeCell ref="I15:M15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B30:N34"/>
    <mergeCell ref="D24:E24"/>
    <mergeCell ref="G24:H24"/>
    <mergeCell ref="D25:E25"/>
    <mergeCell ref="G25:H25"/>
    <mergeCell ref="D26:E26"/>
    <mergeCell ref="G26:H26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44"/>
  <sheetViews>
    <sheetView workbookViewId="0">
      <selection activeCell="D11" sqref="D11:E11"/>
    </sheetView>
  </sheetViews>
  <sheetFormatPr defaultRowHeight="15" x14ac:dyDescent="0.25"/>
  <cols>
    <col min="1" max="1" width="1.140625" customWidth="1"/>
    <col min="2" max="2" width="2.7109375" customWidth="1"/>
    <col min="3" max="3" width="5.7109375" customWidth="1"/>
    <col min="4" max="4" width="20.7109375" customWidth="1"/>
    <col min="5" max="6" width="8.7109375" customWidth="1"/>
    <col min="7" max="7" width="5.7109375" customWidth="1"/>
    <col min="8" max="8" width="20.7109375" customWidth="1"/>
    <col min="9" max="10" width="8.7109375" customWidth="1"/>
    <col min="11" max="11" width="5.7109375" customWidth="1"/>
    <col min="12" max="15" width="7.7109375" customWidth="1"/>
    <col min="16" max="16" width="4.7109375" customWidth="1"/>
    <col min="17" max="17" width="8.5703125" customWidth="1"/>
    <col min="18" max="18" width="4.7109375" customWidth="1"/>
    <col min="19" max="19" width="6.140625" customWidth="1"/>
    <col min="21" max="21" width="11.5703125" bestFit="1" customWidth="1"/>
    <col min="22" max="22" width="1.28515625" customWidth="1"/>
  </cols>
  <sheetData>
    <row r="1" spans="2:21" ht="6" customHeight="1" thickBot="1" x14ac:dyDescent="0.3"/>
    <row r="2" spans="2:21" ht="20.100000000000001" customHeight="1" thickBot="1" x14ac:dyDescent="0.35">
      <c r="Q2" s="122" t="s">
        <v>23</v>
      </c>
      <c r="R2" s="123"/>
      <c r="S2" s="123"/>
      <c r="T2" s="123"/>
      <c r="U2" s="124"/>
    </row>
    <row r="3" spans="2:21" ht="24.95" customHeight="1" thickBot="1" x14ac:dyDescent="0.3">
      <c r="B3" s="39"/>
      <c r="C3" s="133" t="s">
        <v>38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5"/>
      <c r="P3" s="38"/>
      <c r="Q3" s="125" t="s">
        <v>22</v>
      </c>
      <c r="R3" s="126"/>
      <c r="S3" s="126"/>
      <c r="T3" s="126"/>
      <c r="U3" s="127"/>
    </row>
    <row r="4" spans="2:21" ht="15" customHeight="1" thickBot="1" x14ac:dyDescent="0.3">
      <c r="B4" s="4"/>
      <c r="C4" s="136" t="s">
        <v>42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4"/>
      <c r="Q4" s="128" t="s">
        <v>52</v>
      </c>
      <c r="R4" s="129"/>
      <c r="S4" s="129"/>
      <c r="T4" s="129"/>
      <c r="U4" s="130"/>
    </row>
    <row r="5" spans="2:21" ht="15" customHeight="1" x14ac:dyDescent="0.25">
      <c r="B5" s="40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6"/>
      <c r="Q5" s="142" t="s">
        <v>20</v>
      </c>
      <c r="R5" s="143"/>
      <c r="S5" s="144"/>
      <c r="T5" s="145" t="s">
        <v>57</v>
      </c>
      <c r="U5" s="148" t="s">
        <v>53</v>
      </c>
    </row>
    <row r="6" spans="2:21" x14ac:dyDescent="0.25">
      <c r="B6" s="4"/>
      <c r="C6" s="4"/>
      <c r="D6" s="3"/>
      <c r="E6" s="30"/>
      <c r="F6" s="27"/>
      <c r="G6" s="4"/>
      <c r="H6" s="4"/>
      <c r="I6" s="4"/>
      <c r="J6" s="4"/>
      <c r="K6" s="4"/>
      <c r="L6" s="4"/>
      <c r="M6" s="4"/>
      <c r="N6" s="4"/>
      <c r="O6" s="4"/>
      <c r="P6" s="4"/>
      <c r="Q6" s="151" t="s">
        <v>54</v>
      </c>
      <c r="R6" s="152"/>
      <c r="S6" s="153"/>
      <c r="T6" s="146"/>
      <c r="U6" s="149"/>
    </row>
    <row r="7" spans="2:21" ht="15.75" thickBot="1" x14ac:dyDescent="0.3">
      <c r="B7" s="4"/>
      <c r="C7" s="4"/>
      <c r="D7" s="47" t="s">
        <v>39</v>
      </c>
      <c r="E7" s="138" t="s">
        <v>40</v>
      </c>
      <c r="F7" s="138"/>
      <c r="G7" s="48"/>
      <c r="H7" s="139" t="s">
        <v>41</v>
      </c>
      <c r="I7" s="139"/>
      <c r="J7" s="139"/>
      <c r="K7" s="4"/>
      <c r="L7" s="4"/>
      <c r="M7" s="4"/>
      <c r="N7" s="4"/>
      <c r="O7" s="4"/>
      <c r="P7" s="4"/>
      <c r="Q7" s="105" t="s">
        <v>55</v>
      </c>
      <c r="R7" s="106"/>
      <c r="S7" s="52" t="s">
        <v>56</v>
      </c>
      <c r="T7" s="147"/>
      <c r="U7" s="150"/>
    </row>
    <row r="8" spans="2:21" x14ac:dyDescent="0.25">
      <c r="B8" s="4"/>
      <c r="C8" s="4"/>
      <c r="D8" s="29"/>
      <c r="E8" s="140"/>
      <c r="F8" s="140"/>
      <c r="G8" s="41"/>
      <c r="H8" s="26"/>
      <c r="I8" s="42"/>
      <c r="J8" s="42"/>
      <c r="K8" s="4"/>
      <c r="L8" s="3"/>
      <c r="M8" s="4"/>
      <c r="N8" s="4"/>
      <c r="O8" s="4"/>
      <c r="P8" s="4"/>
      <c r="Q8" s="22">
        <v>0</v>
      </c>
      <c r="R8" s="53"/>
      <c r="S8" s="23">
        <v>4</v>
      </c>
      <c r="T8" s="19">
        <v>0</v>
      </c>
      <c r="U8" s="54">
        <f>ROUNDDOWN(T8+(41-T8)/2,0)</f>
        <v>20</v>
      </c>
    </row>
    <row r="9" spans="2:2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2">
        <v>5</v>
      </c>
      <c r="R9" s="53"/>
      <c r="S9" s="23">
        <v>14</v>
      </c>
      <c r="T9" s="19">
        <v>1</v>
      </c>
      <c r="U9" s="55">
        <f t="shared" ref="U9:U43" si="0">ROUNDDOWN(T9+(41-T9)/2,0)</f>
        <v>21</v>
      </c>
    </row>
    <row r="10" spans="2:21" ht="15.75" thickBot="1" x14ac:dyDescent="0.3">
      <c r="B10" s="4"/>
      <c r="C10" s="30"/>
      <c r="D10" s="141" t="s">
        <v>32</v>
      </c>
      <c r="E10" s="141"/>
      <c r="F10" s="18" t="s">
        <v>0</v>
      </c>
      <c r="G10" s="5"/>
      <c r="H10" s="141" t="s">
        <v>34</v>
      </c>
      <c r="I10" s="141"/>
      <c r="J10" s="18" t="s">
        <v>0</v>
      </c>
      <c r="K10" s="30"/>
      <c r="L10" s="30"/>
      <c r="M10" s="30"/>
      <c r="N10" s="31"/>
      <c r="O10" s="27"/>
      <c r="P10" s="4"/>
      <c r="Q10" s="22">
        <v>15</v>
      </c>
      <c r="R10" s="53"/>
      <c r="S10" s="23">
        <v>24</v>
      </c>
      <c r="T10" s="19">
        <v>2</v>
      </c>
      <c r="U10" s="55">
        <f t="shared" si="0"/>
        <v>21</v>
      </c>
    </row>
    <row r="11" spans="2:21" ht="18" thickBot="1" x14ac:dyDescent="0.3">
      <c r="B11" s="4"/>
      <c r="C11" s="33"/>
      <c r="D11" s="131"/>
      <c r="E11" s="132"/>
      <c r="F11" s="49"/>
      <c r="G11" s="37" t="s">
        <v>35</v>
      </c>
      <c r="H11" s="131"/>
      <c r="I11" s="132"/>
      <c r="J11" s="49"/>
      <c r="K11" s="33"/>
      <c r="L11" s="33"/>
      <c r="M11" s="33"/>
      <c r="N11" s="11"/>
      <c r="O11" s="27"/>
      <c r="P11" s="4"/>
      <c r="Q11" s="22">
        <v>25</v>
      </c>
      <c r="R11" s="53"/>
      <c r="S11" s="23">
        <v>34</v>
      </c>
      <c r="T11" s="19">
        <v>3</v>
      </c>
      <c r="U11" s="55">
        <f t="shared" si="0"/>
        <v>22</v>
      </c>
    </row>
    <row r="12" spans="2:2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2">
        <v>35</v>
      </c>
      <c r="R12" s="53"/>
      <c r="S12" s="23">
        <v>45</v>
      </c>
      <c r="T12" s="19">
        <v>4</v>
      </c>
      <c r="U12" s="55">
        <f t="shared" si="0"/>
        <v>22</v>
      </c>
    </row>
    <row r="13" spans="2:21" x14ac:dyDescent="0.25">
      <c r="B13" s="4"/>
      <c r="C13" s="30"/>
      <c r="D13" s="108" t="s">
        <v>1</v>
      </c>
      <c r="E13" s="109"/>
      <c r="F13" s="10" t="s">
        <v>19</v>
      </c>
      <c r="G13" s="18"/>
      <c r="H13" s="108" t="s">
        <v>1</v>
      </c>
      <c r="I13" s="109"/>
      <c r="J13" s="10" t="s">
        <v>19</v>
      </c>
      <c r="K13" s="4"/>
      <c r="L13" s="30"/>
      <c r="M13" s="30"/>
      <c r="N13" s="30"/>
      <c r="O13" s="32"/>
      <c r="P13" s="18"/>
      <c r="Q13" s="22">
        <v>46</v>
      </c>
      <c r="R13" s="53"/>
      <c r="S13" s="23">
        <v>56</v>
      </c>
      <c r="T13" s="19">
        <v>5</v>
      </c>
      <c r="U13" s="55">
        <f t="shared" si="0"/>
        <v>23</v>
      </c>
    </row>
    <row r="14" spans="2:21" x14ac:dyDescent="0.25">
      <c r="B14" s="28"/>
      <c r="C14" s="29" t="s">
        <v>24</v>
      </c>
      <c r="D14" s="110"/>
      <c r="E14" s="110"/>
      <c r="F14" s="46"/>
      <c r="G14" s="29" t="s">
        <v>27</v>
      </c>
      <c r="H14" s="110"/>
      <c r="I14" s="110"/>
      <c r="J14" s="46"/>
      <c r="K14" s="28"/>
      <c r="L14" s="27"/>
      <c r="M14" s="27"/>
      <c r="N14" s="27"/>
      <c r="O14" s="15"/>
      <c r="P14" s="15"/>
      <c r="Q14" s="22">
        <v>57</v>
      </c>
      <c r="R14" s="53"/>
      <c r="S14" s="23">
        <v>68</v>
      </c>
      <c r="T14" s="19">
        <v>6</v>
      </c>
      <c r="U14" s="55">
        <f t="shared" si="0"/>
        <v>23</v>
      </c>
    </row>
    <row r="15" spans="2:21" x14ac:dyDescent="0.25">
      <c r="B15" s="28"/>
      <c r="C15" s="29" t="s">
        <v>25</v>
      </c>
      <c r="D15" s="110"/>
      <c r="E15" s="110"/>
      <c r="F15" s="46"/>
      <c r="G15" s="29" t="s">
        <v>28</v>
      </c>
      <c r="H15" s="110"/>
      <c r="I15" s="110"/>
      <c r="J15" s="46"/>
      <c r="K15" s="28"/>
      <c r="L15" s="27"/>
      <c r="M15" s="27"/>
      <c r="N15" s="27"/>
      <c r="O15" s="15"/>
      <c r="P15" s="15"/>
      <c r="Q15" s="22">
        <v>69</v>
      </c>
      <c r="R15" s="53"/>
      <c r="S15" s="23">
        <v>80</v>
      </c>
      <c r="T15" s="19">
        <v>7</v>
      </c>
      <c r="U15" s="55">
        <f t="shared" si="0"/>
        <v>24</v>
      </c>
    </row>
    <row r="16" spans="2:21" x14ac:dyDescent="0.25">
      <c r="B16" s="28"/>
      <c r="C16" s="29" t="s">
        <v>26</v>
      </c>
      <c r="D16" s="110"/>
      <c r="E16" s="110"/>
      <c r="F16" s="46"/>
      <c r="G16" s="29" t="s">
        <v>29</v>
      </c>
      <c r="H16" s="110"/>
      <c r="I16" s="110"/>
      <c r="J16" s="46"/>
      <c r="K16" s="28"/>
      <c r="L16" s="27"/>
      <c r="M16" s="27"/>
      <c r="N16" s="27"/>
      <c r="O16" s="15"/>
      <c r="P16" s="15"/>
      <c r="Q16" s="22">
        <v>81</v>
      </c>
      <c r="R16" s="53"/>
      <c r="S16" s="23">
        <v>93</v>
      </c>
      <c r="T16" s="19">
        <v>8</v>
      </c>
      <c r="U16" s="55">
        <f t="shared" si="0"/>
        <v>24</v>
      </c>
    </row>
    <row r="17" spans="2:2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22">
        <v>94</v>
      </c>
      <c r="R17" s="53"/>
      <c r="S17" s="23">
        <v>106</v>
      </c>
      <c r="T17" s="19">
        <v>9</v>
      </c>
      <c r="U17" s="55">
        <f t="shared" si="0"/>
        <v>25</v>
      </c>
    </row>
    <row r="18" spans="2:21" x14ac:dyDescent="0.25">
      <c r="B18" s="4"/>
      <c r="C18" s="4"/>
      <c r="D18" s="4"/>
      <c r="E18" s="50" t="s">
        <v>47</v>
      </c>
      <c r="F18" s="50" t="s">
        <v>21</v>
      </c>
      <c r="G18" s="4"/>
      <c r="H18" s="4"/>
      <c r="I18" s="50" t="s">
        <v>47</v>
      </c>
      <c r="J18" s="50" t="s">
        <v>21</v>
      </c>
      <c r="K18" s="4"/>
      <c r="L18" s="18" t="s">
        <v>12</v>
      </c>
      <c r="M18" s="18" t="s">
        <v>13</v>
      </c>
      <c r="N18" s="36" t="s">
        <v>14</v>
      </c>
      <c r="O18" s="18" t="s">
        <v>30</v>
      </c>
      <c r="P18" s="5"/>
      <c r="Q18" s="22">
        <v>107</v>
      </c>
      <c r="R18" s="53"/>
      <c r="S18" s="23">
        <v>120</v>
      </c>
      <c r="T18" s="19">
        <v>10</v>
      </c>
      <c r="U18" s="55">
        <f t="shared" si="0"/>
        <v>25</v>
      </c>
    </row>
    <row r="19" spans="2:21" x14ac:dyDescent="0.25">
      <c r="B19" s="4"/>
      <c r="C19" s="4"/>
      <c r="D19" s="13" t="s">
        <v>33</v>
      </c>
      <c r="E19" s="50" t="s">
        <v>48</v>
      </c>
      <c r="F19" s="50" t="s">
        <v>48</v>
      </c>
      <c r="H19" s="13" t="s">
        <v>33</v>
      </c>
      <c r="I19" s="50" t="s">
        <v>48</v>
      </c>
      <c r="J19" s="50" t="s">
        <v>48</v>
      </c>
      <c r="K19" s="1"/>
      <c r="L19" s="18" t="s">
        <v>15</v>
      </c>
      <c r="M19" s="18" t="s">
        <v>16</v>
      </c>
      <c r="N19" s="36" t="s">
        <v>17</v>
      </c>
      <c r="O19" s="18" t="s">
        <v>18</v>
      </c>
      <c r="P19" s="5"/>
      <c r="Q19" s="22">
        <v>121</v>
      </c>
      <c r="R19" s="53"/>
      <c r="S19" s="23">
        <v>135</v>
      </c>
      <c r="T19" s="19">
        <v>11</v>
      </c>
      <c r="U19" s="55">
        <f t="shared" si="0"/>
        <v>26</v>
      </c>
    </row>
    <row r="20" spans="2:21" x14ac:dyDescent="0.25">
      <c r="B20" s="15">
        <v>1</v>
      </c>
      <c r="C20" s="6" t="s">
        <v>2</v>
      </c>
      <c r="D20" s="14"/>
      <c r="E20" s="6"/>
      <c r="F20" s="45"/>
      <c r="G20" s="1" t="s">
        <v>11</v>
      </c>
      <c r="H20" s="2"/>
      <c r="I20" s="44"/>
      <c r="J20" s="45"/>
      <c r="K20" s="15"/>
      <c r="L20" s="8"/>
      <c r="M20" s="8"/>
      <c r="N20" s="9" t="str">
        <f>IF(L20-M20=0,"",(SUM(L20-M20)))</f>
        <v/>
      </c>
      <c r="O20" s="9" t="str">
        <f>IF(N20="","",N20)</f>
        <v/>
      </c>
      <c r="P20" s="21"/>
      <c r="Q20" s="22">
        <v>136</v>
      </c>
      <c r="R20" s="53"/>
      <c r="S20" s="23">
        <v>151</v>
      </c>
      <c r="T20" s="19">
        <v>12</v>
      </c>
      <c r="U20" s="55">
        <f t="shared" si="0"/>
        <v>26</v>
      </c>
    </row>
    <row r="21" spans="2:21" x14ac:dyDescent="0.25">
      <c r="B21" s="15">
        <v>2</v>
      </c>
      <c r="C21" s="6" t="s">
        <v>3</v>
      </c>
      <c r="D21" s="14"/>
      <c r="E21" s="44"/>
      <c r="F21" s="45"/>
      <c r="G21" s="1" t="s">
        <v>11</v>
      </c>
      <c r="H21" s="2"/>
      <c r="I21" s="44"/>
      <c r="J21" s="45"/>
      <c r="K21" s="15"/>
      <c r="L21" s="8"/>
      <c r="M21" s="8"/>
      <c r="N21" s="9" t="str">
        <f t="shared" ref="N21:N28" si="1">IF(L21-M21=0,"",(SUM(L21-M21)))</f>
        <v/>
      </c>
      <c r="O21" s="9" t="str">
        <f t="shared" ref="O21:O22" si="2">IF(N21="","",(O20+N21))</f>
        <v/>
      </c>
      <c r="P21" s="21"/>
      <c r="Q21" s="22">
        <v>152</v>
      </c>
      <c r="R21" s="53"/>
      <c r="S21" s="23">
        <v>168</v>
      </c>
      <c r="T21" s="19">
        <v>13</v>
      </c>
      <c r="U21" s="55">
        <f t="shared" si="0"/>
        <v>27</v>
      </c>
    </row>
    <row r="22" spans="2:21" x14ac:dyDescent="0.25">
      <c r="B22" s="15">
        <v>3</v>
      </c>
      <c r="C22" s="6" t="s">
        <v>4</v>
      </c>
      <c r="D22" s="14"/>
      <c r="E22" s="44"/>
      <c r="F22" s="45"/>
      <c r="G22" s="1" t="s">
        <v>11</v>
      </c>
      <c r="H22" s="2"/>
      <c r="I22" s="44"/>
      <c r="J22" s="45"/>
      <c r="K22" s="15"/>
      <c r="L22" s="8"/>
      <c r="M22" s="8"/>
      <c r="N22" s="9" t="str">
        <f t="shared" si="1"/>
        <v/>
      </c>
      <c r="O22" s="9" t="str">
        <f t="shared" si="2"/>
        <v/>
      </c>
      <c r="P22" s="21"/>
      <c r="Q22" s="22">
        <v>169</v>
      </c>
      <c r="R22" s="53"/>
      <c r="S22" s="23">
        <v>187</v>
      </c>
      <c r="T22" s="19">
        <v>14</v>
      </c>
      <c r="U22" s="55">
        <f t="shared" si="0"/>
        <v>27</v>
      </c>
    </row>
    <row r="23" spans="2:21" x14ac:dyDescent="0.25">
      <c r="B23" s="15">
        <v>4</v>
      </c>
      <c r="C23" s="6" t="s">
        <v>5</v>
      </c>
      <c r="D23" s="14"/>
      <c r="E23" s="44"/>
      <c r="F23" s="45"/>
      <c r="G23" s="1" t="s">
        <v>11</v>
      </c>
      <c r="H23" s="2"/>
      <c r="I23" s="44"/>
      <c r="J23" s="45"/>
      <c r="K23" s="15"/>
      <c r="L23" s="8"/>
      <c r="M23" s="8"/>
      <c r="N23" s="9" t="str">
        <f t="shared" si="1"/>
        <v/>
      </c>
      <c r="O23" s="9" t="str">
        <f>IF(N23="","",(O22+N23))</f>
        <v/>
      </c>
      <c r="P23" s="21"/>
      <c r="Q23" s="22">
        <v>188</v>
      </c>
      <c r="R23" s="53"/>
      <c r="S23" s="23">
        <v>206</v>
      </c>
      <c r="T23" s="19">
        <v>15</v>
      </c>
      <c r="U23" s="55">
        <f t="shared" si="0"/>
        <v>28</v>
      </c>
    </row>
    <row r="24" spans="2:21" x14ac:dyDescent="0.25">
      <c r="B24" s="15">
        <v>5</v>
      </c>
      <c r="C24" s="6" t="s">
        <v>6</v>
      </c>
      <c r="D24" s="14"/>
      <c r="E24" s="44"/>
      <c r="F24" s="45"/>
      <c r="G24" s="1" t="s">
        <v>11</v>
      </c>
      <c r="H24" s="2"/>
      <c r="I24" s="44"/>
      <c r="J24" s="45"/>
      <c r="K24" s="15"/>
      <c r="L24" s="8"/>
      <c r="M24" s="8"/>
      <c r="N24" s="9" t="str">
        <f t="shared" si="1"/>
        <v/>
      </c>
      <c r="O24" s="9" t="str">
        <f t="shared" ref="O24:O28" si="3">IF(N24="","",(O23+N24))</f>
        <v/>
      </c>
      <c r="P24" s="21"/>
      <c r="Q24" s="22">
        <v>207</v>
      </c>
      <c r="R24" s="53"/>
      <c r="S24" s="23">
        <v>228</v>
      </c>
      <c r="T24" s="19">
        <v>16</v>
      </c>
      <c r="U24" s="55">
        <f t="shared" si="0"/>
        <v>28</v>
      </c>
    </row>
    <row r="25" spans="2:21" x14ac:dyDescent="0.25">
      <c r="B25" s="15">
        <v>6</v>
      </c>
      <c r="C25" s="6" t="s">
        <v>7</v>
      </c>
      <c r="D25" s="14"/>
      <c r="E25" s="44"/>
      <c r="F25" s="45"/>
      <c r="G25" s="1" t="s">
        <v>11</v>
      </c>
      <c r="H25" s="2"/>
      <c r="I25" s="44"/>
      <c r="J25" s="45"/>
      <c r="K25" s="15"/>
      <c r="L25" s="8"/>
      <c r="M25" s="8"/>
      <c r="N25" s="9" t="str">
        <f t="shared" si="1"/>
        <v/>
      </c>
      <c r="O25" s="9" t="str">
        <f t="shared" si="3"/>
        <v/>
      </c>
      <c r="P25" s="21"/>
      <c r="Q25" s="22">
        <v>229</v>
      </c>
      <c r="R25" s="53"/>
      <c r="S25" s="23">
        <v>251</v>
      </c>
      <c r="T25" s="19">
        <v>17</v>
      </c>
      <c r="U25" s="55">
        <f t="shared" si="0"/>
        <v>29</v>
      </c>
    </row>
    <row r="26" spans="2:21" x14ac:dyDescent="0.25">
      <c r="B26" s="15">
        <v>7</v>
      </c>
      <c r="C26" s="6" t="s">
        <v>8</v>
      </c>
      <c r="D26" s="14"/>
      <c r="E26" s="44"/>
      <c r="F26" s="45"/>
      <c r="G26" s="1" t="s">
        <v>11</v>
      </c>
      <c r="H26" s="2"/>
      <c r="I26" s="44"/>
      <c r="J26" s="45"/>
      <c r="K26" s="15"/>
      <c r="L26" s="8"/>
      <c r="M26" s="8"/>
      <c r="N26" s="9" t="str">
        <f t="shared" si="1"/>
        <v/>
      </c>
      <c r="O26" s="9" t="str">
        <f t="shared" si="3"/>
        <v/>
      </c>
      <c r="P26" s="21"/>
      <c r="Q26" s="22">
        <v>252</v>
      </c>
      <c r="R26" s="53"/>
      <c r="S26" s="23">
        <v>276</v>
      </c>
      <c r="T26" s="19">
        <v>18</v>
      </c>
      <c r="U26" s="55">
        <f t="shared" si="0"/>
        <v>29</v>
      </c>
    </row>
    <row r="27" spans="2:21" x14ac:dyDescent="0.25">
      <c r="B27" s="15">
        <v>8</v>
      </c>
      <c r="C27" s="6" t="s">
        <v>9</v>
      </c>
      <c r="D27" s="14"/>
      <c r="E27" s="44"/>
      <c r="F27" s="45"/>
      <c r="G27" s="1" t="s">
        <v>11</v>
      </c>
      <c r="H27" s="2"/>
      <c r="I27" s="44"/>
      <c r="J27" s="45"/>
      <c r="K27" s="15"/>
      <c r="L27" s="8"/>
      <c r="M27" s="8"/>
      <c r="N27" s="9" t="str">
        <f t="shared" si="1"/>
        <v/>
      </c>
      <c r="O27" s="9" t="str">
        <f t="shared" si="3"/>
        <v/>
      </c>
      <c r="P27" s="21"/>
      <c r="Q27" s="22">
        <v>277</v>
      </c>
      <c r="R27" s="53"/>
      <c r="S27" s="23">
        <v>304</v>
      </c>
      <c r="T27" s="19">
        <v>19</v>
      </c>
      <c r="U27" s="55">
        <f t="shared" si="0"/>
        <v>30</v>
      </c>
    </row>
    <row r="28" spans="2:21" x14ac:dyDescent="0.25">
      <c r="B28" s="15">
        <v>9</v>
      </c>
      <c r="C28" s="6" t="s">
        <v>10</v>
      </c>
      <c r="D28" s="14"/>
      <c r="E28" s="44"/>
      <c r="F28" s="45"/>
      <c r="G28" s="1" t="s">
        <v>11</v>
      </c>
      <c r="H28" s="2"/>
      <c r="I28" s="44"/>
      <c r="J28" s="45"/>
      <c r="K28" s="15"/>
      <c r="L28" s="8"/>
      <c r="M28" s="8"/>
      <c r="N28" s="9" t="str">
        <f t="shared" si="1"/>
        <v/>
      </c>
      <c r="O28" s="9" t="str">
        <f t="shared" si="3"/>
        <v/>
      </c>
      <c r="P28" s="21"/>
      <c r="Q28" s="22">
        <v>305</v>
      </c>
      <c r="R28" s="53"/>
      <c r="S28" s="23">
        <v>334</v>
      </c>
      <c r="T28" s="19">
        <v>20</v>
      </c>
      <c r="U28" s="55">
        <f t="shared" si="0"/>
        <v>30</v>
      </c>
    </row>
    <row r="29" spans="2:21" ht="15.75" thickBot="1" x14ac:dyDescent="0.3">
      <c r="B29" s="4"/>
      <c r="C29" s="4"/>
      <c r="D29" s="4"/>
      <c r="E29" s="4"/>
      <c r="F29" s="4"/>
      <c r="G29" s="4"/>
      <c r="H29" s="17"/>
      <c r="I29" s="26"/>
      <c r="J29" s="26"/>
      <c r="K29" s="26"/>
      <c r="L29" s="111" t="s">
        <v>36</v>
      </c>
      <c r="M29" s="111"/>
      <c r="N29" s="4"/>
      <c r="O29" s="4"/>
      <c r="P29" s="4"/>
      <c r="Q29" s="22">
        <v>335</v>
      </c>
      <c r="R29" s="53"/>
      <c r="S29" s="23">
        <v>367</v>
      </c>
      <c r="T29" s="19">
        <v>21</v>
      </c>
      <c r="U29" s="55">
        <f t="shared" si="0"/>
        <v>31</v>
      </c>
    </row>
    <row r="30" spans="2:21" ht="15.75" thickBot="1" x14ac:dyDescent="0.3">
      <c r="B30" s="4"/>
      <c r="C30" s="112" t="s">
        <v>43</v>
      </c>
      <c r="D30" s="112"/>
      <c r="E30" s="112"/>
      <c r="F30" s="112"/>
      <c r="G30" s="112"/>
      <c r="H30" s="112"/>
      <c r="I30" s="26"/>
      <c r="J30" s="26"/>
      <c r="K30" s="26" t="s">
        <v>31</v>
      </c>
      <c r="L30" s="34" t="str">
        <f>IF(L21="","",SUM(L21:L29))</f>
        <v/>
      </c>
      <c r="M30" s="35" t="str">
        <f>IF(M21="","",SUM(M21:M29))</f>
        <v/>
      </c>
      <c r="N30" s="4"/>
      <c r="O30" s="4"/>
      <c r="P30" s="4"/>
      <c r="Q30" s="22">
        <v>368</v>
      </c>
      <c r="R30" s="53"/>
      <c r="S30" s="23">
        <v>403</v>
      </c>
      <c r="T30" s="19">
        <v>22</v>
      </c>
      <c r="U30" s="55">
        <f t="shared" si="0"/>
        <v>31</v>
      </c>
    </row>
    <row r="31" spans="2:21" x14ac:dyDescent="0.25">
      <c r="B31" s="7"/>
      <c r="C31" s="112"/>
      <c r="D31" s="112"/>
      <c r="E31" s="112"/>
      <c r="F31" s="112"/>
      <c r="G31" s="112"/>
      <c r="H31" s="112"/>
      <c r="I31" s="4"/>
      <c r="J31" s="4"/>
      <c r="K31" s="4"/>
      <c r="L31" s="4"/>
      <c r="M31" s="4"/>
      <c r="N31" s="4"/>
      <c r="O31" s="4"/>
      <c r="P31" s="4"/>
      <c r="Q31" s="22">
        <v>404</v>
      </c>
      <c r="R31" s="53"/>
      <c r="S31" s="23">
        <v>443</v>
      </c>
      <c r="T31" s="19">
        <v>23</v>
      </c>
      <c r="U31" s="55">
        <f t="shared" si="0"/>
        <v>32</v>
      </c>
    </row>
    <row r="32" spans="2:21" ht="15.75" thickBot="1" x14ac:dyDescent="0.3">
      <c r="B32" s="27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"/>
      <c r="Q32" s="22">
        <v>444</v>
      </c>
      <c r="R32" s="53"/>
      <c r="S32" s="23">
        <v>488</v>
      </c>
      <c r="T32" s="19">
        <v>24</v>
      </c>
      <c r="U32" s="55">
        <f t="shared" si="0"/>
        <v>32</v>
      </c>
    </row>
    <row r="33" spans="2:21" x14ac:dyDescent="0.25">
      <c r="B33" s="27"/>
      <c r="C33" s="113" t="s">
        <v>37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5"/>
      <c r="P33" s="4"/>
      <c r="Q33" s="22">
        <v>489</v>
      </c>
      <c r="R33" s="53"/>
      <c r="S33" s="23">
        <v>537</v>
      </c>
      <c r="T33" s="19">
        <v>25</v>
      </c>
      <c r="U33" s="55">
        <f t="shared" si="0"/>
        <v>33</v>
      </c>
    </row>
    <row r="34" spans="2:21" x14ac:dyDescent="0.25">
      <c r="B34" s="27"/>
      <c r="C34" s="116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8"/>
      <c r="P34" s="4"/>
      <c r="Q34" s="22">
        <v>538</v>
      </c>
      <c r="R34" s="53"/>
      <c r="S34" s="23">
        <v>592</v>
      </c>
      <c r="T34" s="19">
        <v>26</v>
      </c>
      <c r="U34" s="55">
        <f t="shared" si="0"/>
        <v>33</v>
      </c>
    </row>
    <row r="35" spans="2:21" x14ac:dyDescent="0.25">
      <c r="B35" s="27"/>
      <c r="C35" s="116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8"/>
      <c r="P35" s="4"/>
      <c r="Q35" s="22">
        <v>593</v>
      </c>
      <c r="R35" s="53"/>
      <c r="S35" s="23">
        <v>653</v>
      </c>
      <c r="T35" s="19">
        <v>27</v>
      </c>
      <c r="U35" s="55">
        <f t="shared" si="0"/>
        <v>34</v>
      </c>
    </row>
    <row r="36" spans="2:21" ht="15.75" thickBot="1" x14ac:dyDescent="0.3">
      <c r="B36" s="27"/>
      <c r="C36" s="119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4"/>
      <c r="Q36" s="22">
        <v>654</v>
      </c>
      <c r="R36" s="53"/>
      <c r="S36" s="23">
        <v>722</v>
      </c>
      <c r="T36" s="19">
        <v>28</v>
      </c>
      <c r="U36" s="55">
        <f t="shared" si="0"/>
        <v>34</v>
      </c>
    </row>
    <row r="37" spans="2:21" x14ac:dyDescent="0.25">
      <c r="Q37" s="22">
        <v>723</v>
      </c>
      <c r="R37" s="53"/>
      <c r="S37" s="23">
        <v>801</v>
      </c>
      <c r="T37" s="19">
        <v>29</v>
      </c>
      <c r="U37" s="55">
        <f t="shared" si="0"/>
        <v>35</v>
      </c>
    </row>
    <row r="38" spans="2:21" x14ac:dyDescent="0.25">
      <c r="Q38" s="22">
        <v>802</v>
      </c>
      <c r="R38" s="53"/>
      <c r="S38" s="23">
        <v>890</v>
      </c>
      <c r="T38" s="19">
        <v>30</v>
      </c>
      <c r="U38" s="55">
        <f t="shared" si="0"/>
        <v>35</v>
      </c>
    </row>
    <row r="39" spans="2:2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Q39" s="22">
        <v>891</v>
      </c>
      <c r="R39" s="53"/>
      <c r="S39" s="23">
        <v>993</v>
      </c>
      <c r="T39" s="19">
        <v>31</v>
      </c>
      <c r="U39" s="55">
        <f t="shared" si="0"/>
        <v>36</v>
      </c>
    </row>
    <row r="40" spans="2:21" x14ac:dyDescent="0.25">
      <c r="Q40" s="22">
        <v>994</v>
      </c>
      <c r="R40" s="53"/>
      <c r="S40" s="23">
        <v>1113</v>
      </c>
      <c r="T40" s="19">
        <v>32</v>
      </c>
      <c r="U40" s="55">
        <f t="shared" si="0"/>
        <v>36</v>
      </c>
    </row>
    <row r="41" spans="2:21" x14ac:dyDescent="0.25">
      <c r="Q41" s="22">
        <v>1114</v>
      </c>
      <c r="R41" s="53"/>
      <c r="S41" s="23">
        <v>1253</v>
      </c>
      <c r="T41" s="19">
        <v>33</v>
      </c>
      <c r="U41" s="55">
        <f t="shared" si="0"/>
        <v>37</v>
      </c>
    </row>
    <row r="42" spans="2:21" x14ac:dyDescent="0.25">
      <c r="Q42" s="22">
        <v>1254</v>
      </c>
      <c r="R42" s="53"/>
      <c r="S42" s="23">
        <v>1422</v>
      </c>
      <c r="T42" s="19">
        <v>34</v>
      </c>
      <c r="U42" s="55">
        <f t="shared" si="0"/>
        <v>37</v>
      </c>
    </row>
    <row r="43" spans="2:21" ht="15.75" thickBot="1" x14ac:dyDescent="0.3">
      <c r="Q43" s="24">
        <v>1423</v>
      </c>
      <c r="R43" s="56"/>
      <c r="S43" s="25">
        <v>1630</v>
      </c>
      <c r="T43" s="20">
        <v>35</v>
      </c>
      <c r="U43" s="57">
        <f t="shared" si="0"/>
        <v>38</v>
      </c>
    </row>
    <row r="44" spans="2:21" ht="6" customHeight="1" x14ac:dyDescent="0.25"/>
  </sheetData>
  <mergeCells count="29">
    <mergeCell ref="Q2:U2"/>
    <mergeCell ref="Q3:U3"/>
    <mergeCell ref="Q4:U4"/>
    <mergeCell ref="D11:E11"/>
    <mergeCell ref="H11:I11"/>
    <mergeCell ref="C3:O3"/>
    <mergeCell ref="C4:O5"/>
    <mergeCell ref="E7:F7"/>
    <mergeCell ref="H7:J7"/>
    <mergeCell ref="E8:F8"/>
    <mergeCell ref="D10:E10"/>
    <mergeCell ref="H10:I10"/>
    <mergeCell ref="Q5:S5"/>
    <mergeCell ref="T5:T7"/>
    <mergeCell ref="U5:U7"/>
    <mergeCell ref="Q6:S6"/>
    <mergeCell ref="Q7:R7"/>
    <mergeCell ref="B39:O39"/>
    <mergeCell ref="D13:E13"/>
    <mergeCell ref="H13:I13"/>
    <mergeCell ref="D14:E14"/>
    <mergeCell ref="H14:I14"/>
    <mergeCell ref="D15:E15"/>
    <mergeCell ref="H15:I15"/>
    <mergeCell ref="D16:E16"/>
    <mergeCell ref="H16:I16"/>
    <mergeCell ref="L29:M29"/>
    <mergeCell ref="C30:H31"/>
    <mergeCell ref="C33:O36"/>
  </mergeCells>
  <printOptions horizontalCentered="1" verticalCentered="1"/>
  <pageMargins left="0.19685039370078741" right="0.31496062992125984" top="0.31496062992125984" bottom="0.31496062992125984" header="0" footer="0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F7D25-DFA1-4F5D-A15F-AD5FD0F9D3BE}">
  <sheetPr>
    <pageSetUpPr fitToPage="1"/>
  </sheetPr>
  <dimension ref="B1:U44"/>
  <sheetViews>
    <sheetView workbookViewId="0">
      <selection activeCell="D11" sqref="D11:E11"/>
    </sheetView>
  </sheetViews>
  <sheetFormatPr defaultRowHeight="15" x14ac:dyDescent="0.25"/>
  <cols>
    <col min="1" max="1" width="1.140625" customWidth="1"/>
    <col min="2" max="2" width="2.7109375" customWidth="1"/>
    <col min="3" max="3" width="5.7109375" customWidth="1"/>
    <col min="4" max="4" width="20.7109375" customWidth="1"/>
    <col min="5" max="6" width="8.7109375" customWidth="1"/>
    <col min="7" max="7" width="5.7109375" customWidth="1"/>
    <col min="8" max="8" width="20.7109375" customWidth="1"/>
    <col min="9" max="10" width="8.7109375" customWidth="1"/>
    <col min="11" max="11" width="5.7109375" customWidth="1"/>
    <col min="12" max="15" width="7.7109375" customWidth="1"/>
    <col min="16" max="16" width="4.7109375" customWidth="1"/>
    <col min="17" max="17" width="8.5703125" customWidth="1"/>
    <col min="18" max="18" width="4.7109375" customWidth="1"/>
    <col min="19" max="19" width="6.140625" customWidth="1"/>
    <col min="21" max="21" width="11.5703125" bestFit="1" customWidth="1"/>
    <col min="22" max="22" width="1.28515625" customWidth="1"/>
  </cols>
  <sheetData>
    <row r="1" spans="2:21" ht="6" customHeight="1" thickBot="1" x14ac:dyDescent="0.3"/>
    <row r="2" spans="2:21" ht="20.100000000000001" customHeight="1" thickBot="1" x14ac:dyDescent="0.35">
      <c r="Q2" s="122" t="s">
        <v>23</v>
      </c>
      <c r="R2" s="123"/>
      <c r="S2" s="123"/>
      <c r="T2" s="123"/>
      <c r="U2" s="124"/>
    </row>
    <row r="3" spans="2:21" ht="24.95" customHeight="1" thickBot="1" x14ac:dyDescent="0.3">
      <c r="B3" s="39"/>
      <c r="C3" s="133" t="s">
        <v>45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5"/>
      <c r="P3" s="38"/>
      <c r="Q3" s="125" t="s">
        <v>22</v>
      </c>
      <c r="R3" s="126"/>
      <c r="S3" s="126"/>
      <c r="T3" s="126"/>
      <c r="U3" s="127"/>
    </row>
    <row r="4" spans="2:21" ht="15" customHeight="1" thickBot="1" x14ac:dyDescent="0.3">
      <c r="B4" s="4"/>
      <c r="C4" s="136" t="s">
        <v>58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4"/>
      <c r="Q4" s="128" t="s">
        <v>52</v>
      </c>
      <c r="R4" s="129"/>
      <c r="S4" s="129"/>
      <c r="T4" s="129"/>
      <c r="U4" s="130"/>
    </row>
    <row r="5" spans="2:21" ht="15" customHeight="1" x14ac:dyDescent="0.25">
      <c r="B5" s="40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6"/>
      <c r="Q5" s="142" t="s">
        <v>20</v>
      </c>
      <c r="R5" s="143"/>
      <c r="S5" s="144"/>
      <c r="T5" s="145" t="s">
        <v>57</v>
      </c>
      <c r="U5" s="148" t="s">
        <v>53</v>
      </c>
    </row>
    <row r="6" spans="2:21" x14ac:dyDescent="0.25">
      <c r="B6" s="4"/>
      <c r="C6" s="4"/>
      <c r="D6" s="3"/>
      <c r="E6" s="30"/>
      <c r="F6" s="27"/>
      <c r="G6" s="4"/>
      <c r="H6" s="4"/>
      <c r="I6" s="4"/>
      <c r="J6" s="4"/>
      <c r="K6" s="4"/>
      <c r="L6" s="4"/>
      <c r="M6" s="4"/>
      <c r="N6" s="4"/>
      <c r="O6" s="4"/>
      <c r="P6" s="4"/>
      <c r="Q6" s="151" t="s">
        <v>54</v>
      </c>
      <c r="R6" s="152"/>
      <c r="S6" s="153"/>
      <c r="T6" s="146"/>
      <c r="U6" s="149"/>
    </row>
    <row r="7" spans="2:21" ht="15.75" thickBot="1" x14ac:dyDescent="0.3">
      <c r="B7" s="4"/>
      <c r="C7" s="4"/>
      <c r="D7" s="47" t="s">
        <v>39</v>
      </c>
      <c r="E7" s="138" t="s">
        <v>40</v>
      </c>
      <c r="F7" s="138"/>
      <c r="G7" s="48"/>
      <c r="H7" s="139" t="s">
        <v>41</v>
      </c>
      <c r="I7" s="139"/>
      <c r="J7" s="139"/>
      <c r="K7" s="4"/>
      <c r="L7" s="4"/>
      <c r="M7" s="4"/>
      <c r="N7" s="4"/>
      <c r="O7" s="4"/>
      <c r="P7" s="4"/>
      <c r="Q7" s="105" t="s">
        <v>55</v>
      </c>
      <c r="R7" s="106"/>
      <c r="S7" s="52" t="s">
        <v>56</v>
      </c>
      <c r="T7" s="147"/>
      <c r="U7" s="150"/>
    </row>
    <row r="8" spans="2:21" x14ac:dyDescent="0.25">
      <c r="B8" s="4"/>
      <c r="C8" s="4"/>
      <c r="D8" s="29"/>
      <c r="E8" s="140"/>
      <c r="F8" s="140"/>
      <c r="G8" s="41"/>
      <c r="H8" s="26"/>
      <c r="I8" s="42"/>
      <c r="J8" s="42"/>
      <c r="K8" s="4"/>
      <c r="L8" s="3"/>
      <c r="M8" s="4"/>
      <c r="N8" s="4"/>
      <c r="O8" s="4"/>
      <c r="P8" s="4"/>
      <c r="Q8" s="22">
        <v>0</v>
      </c>
      <c r="R8" s="53"/>
      <c r="S8" s="23">
        <v>4</v>
      </c>
      <c r="T8" s="19">
        <v>0</v>
      </c>
      <c r="U8" s="54">
        <f>ROUNDDOWN(T8+(41-T8)/2,0)</f>
        <v>20</v>
      </c>
    </row>
    <row r="9" spans="2:2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2">
        <v>5</v>
      </c>
      <c r="R9" s="53"/>
      <c r="S9" s="23">
        <v>14</v>
      </c>
      <c r="T9" s="19">
        <v>1</v>
      </c>
      <c r="U9" s="55">
        <f t="shared" ref="U9:U43" si="0">ROUNDDOWN(T9+(41-T9)/2,0)</f>
        <v>21</v>
      </c>
    </row>
    <row r="10" spans="2:21" ht="15.75" thickBot="1" x14ac:dyDescent="0.3">
      <c r="B10" s="4"/>
      <c r="C10" s="30"/>
      <c r="D10" s="141" t="s">
        <v>32</v>
      </c>
      <c r="E10" s="141"/>
      <c r="F10" s="18" t="s">
        <v>46</v>
      </c>
      <c r="G10" s="5"/>
      <c r="H10" s="141" t="s">
        <v>34</v>
      </c>
      <c r="I10" s="141"/>
      <c r="J10" s="18" t="s">
        <v>46</v>
      </c>
      <c r="K10" s="30"/>
      <c r="L10" s="30"/>
      <c r="M10" s="30"/>
      <c r="N10" s="31"/>
      <c r="O10" s="27"/>
      <c r="P10" s="4"/>
      <c r="Q10" s="22">
        <v>15</v>
      </c>
      <c r="R10" s="53"/>
      <c r="S10" s="23">
        <v>24</v>
      </c>
      <c r="T10" s="19">
        <v>2</v>
      </c>
      <c r="U10" s="55">
        <f t="shared" si="0"/>
        <v>21</v>
      </c>
    </row>
    <row r="11" spans="2:21" ht="18" thickBot="1" x14ac:dyDescent="0.3">
      <c r="B11" s="4"/>
      <c r="C11" s="33"/>
      <c r="D11" s="131"/>
      <c r="E11" s="132"/>
      <c r="F11" s="49"/>
      <c r="G11" s="37" t="s">
        <v>35</v>
      </c>
      <c r="H11" s="131"/>
      <c r="I11" s="132"/>
      <c r="J11" s="49"/>
      <c r="K11" s="33"/>
      <c r="L11" s="33"/>
      <c r="M11" s="33"/>
      <c r="N11" s="11"/>
      <c r="O11" s="27"/>
      <c r="P11" s="4"/>
      <c r="Q11" s="22">
        <v>25</v>
      </c>
      <c r="R11" s="53"/>
      <c r="S11" s="23">
        <v>34</v>
      </c>
      <c r="T11" s="19">
        <v>3</v>
      </c>
      <c r="U11" s="55">
        <f t="shared" si="0"/>
        <v>22</v>
      </c>
    </row>
    <row r="12" spans="2:2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2">
        <v>35</v>
      </c>
      <c r="R12" s="53"/>
      <c r="S12" s="23">
        <v>45</v>
      </c>
      <c r="T12" s="19">
        <v>4</v>
      </c>
      <c r="U12" s="55">
        <f t="shared" si="0"/>
        <v>22</v>
      </c>
    </row>
    <row r="13" spans="2:21" x14ac:dyDescent="0.25">
      <c r="B13" s="4"/>
      <c r="C13" s="30"/>
      <c r="D13" s="108" t="s">
        <v>1</v>
      </c>
      <c r="E13" s="109"/>
      <c r="F13" s="50" t="s">
        <v>19</v>
      </c>
      <c r="G13" s="18"/>
      <c r="H13" s="108" t="s">
        <v>1</v>
      </c>
      <c r="I13" s="109"/>
      <c r="J13" s="50" t="s">
        <v>19</v>
      </c>
      <c r="K13" s="4"/>
      <c r="L13" s="30"/>
      <c r="M13" s="30"/>
      <c r="N13" s="30"/>
      <c r="O13" s="32"/>
      <c r="P13" s="18"/>
      <c r="Q13" s="22">
        <v>46</v>
      </c>
      <c r="R13" s="53"/>
      <c r="S13" s="23">
        <v>56</v>
      </c>
      <c r="T13" s="19">
        <v>5</v>
      </c>
      <c r="U13" s="55">
        <f t="shared" si="0"/>
        <v>23</v>
      </c>
    </row>
    <row r="14" spans="2:21" x14ac:dyDescent="0.25">
      <c r="B14" s="28"/>
      <c r="C14" s="29" t="s">
        <v>24</v>
      </c>
      <c r="D14" s="110"/>
      <c r="E14" s="110"/>
      <c r="F14" s="46"/>
      <c r="G14" s="29" t="s">
        <v>27</v>
      </c>
      <c r="H14" s="110"/>
      <c r="I14" s="110"/>
      <c r="J14" s="46"/>
      <c r="K14" s="28"/>
      <c r="L14" s="27"/>
      <c r="M14" s="27"/>
      <c r="N14" s="27"/>
      <c r="O14" s="15"/>
      <c r="P14" s="15"/>
      <c r="Q14" s="22">
        <v>57</v>
      </c>
      <c r="R14" s="53"/>
      <c r="S14" s="23">
        <v>68</v>
      </c>
      <c r="T14" s="19">
        <v>6</v>
      </c>
      <c r="U14" s="55">
        <f t="shared" si="0"/>
        <v>23</v>
      </c>
    </row>
    <row r="15" spans="2:21" x14ac:dyDescent="0.25">
      <c r="B15" s="28"/>
      <c r="C15" s="29" t="s">
        <v>25</v>
      </c>
      <c r="D15" s="110"/>
      <c r="E15" s="110"/>
      <c r="F15" s="46"/>
      <c r="G15" s="29" t="s">
        <v>28</v>
      </c>
      <c r="H15" s="110"/>
      <c r="I15" s="110"/>
      <c r="J15" s="46"/>
      <c r="K15" s="28"/>
      <c r="L15" s="27"/>
      <c r="M15" s="27"/>
      <c r="N15" s="27"/>
      <c r="O15" s="15"/>
      <c r="P15" s="15"/>
      <c r="Q15" s="22">
        <v>69</v>
      </c>
      <c r="R15" s="53"/>
      <c r="S15" s="23">
        <v>80</v>
      </c>
      <c r="T15" s="19">
        <v>7</v>
      </c>
      <c r="U15" s="55">
        <f t="shared" si="0"/>
        <v>24</v>
      </c>
    </row>
    <row r="16" spans="2:21" x14ac:dyDescent="0.25">
      <c r="B16" s="28"/>
      <c r="C16" s="29" t="s">
        <v>26</v>
      </c>
      <c r="D16" s="110"/>
      <c r="E16" s="110"/>
      <c r="F16" s="46"/>
      <c r="G16" s="29" t="s">
        <v>29</v>
      </c>
      <c r="H16" s="110"/>
      <c r="I16" s="110"/>
      <c r="J16" s="46"/>
      <c r="K16" s="28"/>
      <c r="L16" s="27"/>
      <c r="M16" s="27"/>
      <c r="N16" s="27"/>
      <c r="O16" s="15"/>
      <c r="P16" s="15"/>
      <c r="Q16" s="22">
        <v>81</v>
      </c>
      <c r="R16" s="53"/>
      <c r="S16" s="23">
        <v>93</v>
      </c>
      <c r="T16" s="19">
        <v>8</v>
      </c>
      <c r="U16" s="55">
        <f t="shared" si="0"/>
        <v>24</v>
      </c>
    </row>
    <row r="17" spans="2:2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154" t="s">
        <v>50</v>
      </c>
      <c r="M17" s="154"/>
      <c r="N17" s="154" t="s">
        <v>49</v>
      </c>
      <c r="O17" s="154"/>
      <c r="P17" s="4"/>
      <c r="Q17" s="22">
        <v>94</v>
      </c>
      <c r="R17" s="53"/>
      <c r="S17" s="23">
        <v>106</v>
      </c>
      <c r="T17" s="19">
        <v>9</v>
      </c>
      <c r="U17" s="55">
        <f t="shared" si="0"/>
        <v>25</v>
      </c>
    </row>
    <row r="18" spans="2:21" x14ac:dyDescent="0.25">
      <c r="B18" s="4"/>
      <c r="C18" s="4"/>
      <c r="D18" s="4"/>
      <c r="E18" s="50" t="s">
        <v>47</v>
      </c>
      <c r="F18" s="50" t="s">
        <v>21</v>
      </c>
      <c r="G18" s="4"/>
      <c r="H18" s="4"/>
      <c r="I18" s="50" t="s">
        <v>47</v>
      </c>
      <c r="J18" s="50" t="s">
        <v>21</v>
      </c>
      <c r="K18" s="4"/>
      <c r="L18" s="18" t="s">
        <v>12</v>
      </c>
      <c r="M18" s="18" t="s">
        <v>13</v>
      </c>
      <c r="N18" s="4"/>
      <c r="O18" s="4"/>
      <c r="P18" s="5"/>
      <c r="Q18" s="22">
        <v>107</v>
      </c>
      <c r="R18" s="53"/>
      <c r="S18" s="23">
        <v>120</v>
      </c>
      <c r="T18" s="19">
        <v>10</v>
      </c>
      <c r="U18" s="55">
        <f t="shared" si="0"/>
        <v>25</v>
      </c>
    </row>
    <row r="19" spans="2:21" x14ac:dyDescent="0.25">
      <c r="B19" s="4"/>
      <c r="C19" s="4"/>
      <c r="D19" s="13" t="s">
        <v>33</v>
      </c>
      <c r="E19" s="50" t="s">
        <v>48</v>
      </c>
      <c r="F19" s="50" t="s">
        <v>48</v>
      </c>
      <c r="H19" s="13" t="s">
        <v>33</v>
      </c>
      <c r="I19" s="50" t="s">
        <v>48</v>
      </c>
      <c r="J19" s="50" t="s">
        <v>48</v>
      </c>
      <c r="K19" s="1"/>
      <c r="L19" s="18" t="s">
        <v>15</v>
      </c>
      <c r="M19" s="18" t="s">
        <v>16</v>
      </c>
      <c r="N19" s="4"/>
      <c r="O19" s="4"/>
      <c r="P19" s="5"/>
      <c r="Q19" s="22">
        <v>121</v>
      </c>
      <c r="R19" s="53"/>
      <c r="S19" s="23">
        <v>135</v>
      </c>
      <c r="T19" s="19">
        <v>11</v>
      </c>
      <c r="U19" s="55">
        <f t="shared" si="0"/>
        <v>26</v>
      </c>
    </row>
    <row r="20" spans="2:21" x14ac:dyDescent="0.25">
      <c r="B20" s="15">
        <v>1</v>
      </c>
      <c r="C20" s="6" t="s">
        <v>2</v>
      </c>
      <c r="D20" s="14"/>
      <c r="E20" s="6"/>
      <c r="F20" s="45"/>
      <c r="G20" s="1" t="s">
        <v>11</v>
      </c>
      <c r="H20" s="2"/>
      <c r="I20" s="44"/>
      <c r="J20" s="45"/>
      <c r="K20" s="15"/>
      <c r="L20" s="2"/>
      <c r="M20" s="2"/>
      <c r="N20" s="2"/>
      <c r="O20" s="2"/>
      <c r="P20" s="21"/>
      <c r="Q20" s="22">
        <v>136</v>
      </c>
      <c r="R20" s="53"/>
      <c r="S20" s="23">
        <v>151</v>
      </c>
      <c r="T20" s="19">
        <v>12</v>
      </c>
      <c r="U20" s="55">
        <f t="shared" si="0"/>
        <v>26</v>
      </c>
    </row>
    <row r="21" spans="2:21" x14ac:dyDescent="0.25">
      <c r="B21" s="15">
        <v>2</v>
      </c>
      <c r="C21" s="6" t="s">
        <v>3</v>
      </c>
      <c r="D21" s="14"/>
      <c r="E21" s="44"/>
      <c r="F21" s="45"/>
      <c r="G21" s="1" t="s">
        <v>11</v>
      </c>
      <c r="H21" s="2"/>
      <c r="I21" s="44"/>
      <c r="J21" s="45"/>
      <c r="K21" s="15"/>
      <c r="L21" s="2"/>
      <c r="M21" s="2"/>
      <c r="N21" s="2"/>
      <c r="O21" s="2"/>
      <c r="P21" s="21"/>
      <c r="Q21" s="22">
        <v>152</v>
      </c>
      <c r="R21" s="53"/>
      <c r="S21" s="23">
        <v>168</v>
      </c>
      <c r="T21" s="19">
        <v>13</v>
      </c>
      <c r="U21" s="55">
        <f t="shared" si="0"/>
        <v>27</v>
      </c>
    </row>
    <row r="22" spans="2:21" x14ac:dyDescent="0.25">
      <c r="B22" s="15">
        <v>3</v>
      </c>
      <c r="C22" s="6" t="s">
        <v>4</v>
      </c>
      <c r="D22" s="14"/>
      <c r="E22" s="44"/>
      <c r="F22" s="45"/>
      <c r="G22" s="1" t="s">
        <v>11</v>
      </c>
      <c r="H22" s="2"/>
      <c r="I22" s="44"/>
      <c r="J22" s="45"/>
      <c r="K22" s="15"/>
      <c r="L22" s="2"/>
      <c r="M22" s="2"/>
      <c r="N22" s="2"/>
      <c r="O22" s="2"/>
      <c r="P22" s="21"/>
      <c r="Q22" s="22">
        <v>169</v>
      </c>
      <c r="R22" s="53"/>
      <c r="S22" s="23">
        <v>187</v>
      </c>
      <c r="T22" s="19">
        <v>14</v>
      </c>
      <c r="U22" s="55">
        <f t="shared" si="0"/>
        <v>27</v>
      </c>
    </row>
    <row r="23" spans="2:21" x14ac:dyDescent="0.25">
      <c r="B23" s="15">
        <v>4</v>
      </c>
      <c r="C23" s="6" t="s">
        <v>5</v>
      </c>
      <c r="D23" s="14"/>
      <c r="E23" s="44"/>
      <c r="F23" s="45"/>
      <c r="G23" s="1" t="s">
        <v>11</v>
      </c>
      <c r="H23" s="2"/>
      <c r="I23" s="44"/>
      <c r="J23" s="45"/>
      <c r="K23" s="15"/>
      <c r="L23" s="2"/>
      <c r="M23" s="2"/>
      <c r="N23" s="2"/>
      <c r="O23" s="2"/>
      <c r="P23" s="21"/>
      <c r="Q23" s="22">
        <v>188</v>
      </c>
      <c r="R23" s="53"/>
      <c r="S23" s="23">
        <v>206</v>
      </c>
      <c r="T23" s="19">
        <v>15</v>
      </c>
      <c r="U23" s="55">
        <f t="shared" si="0"/>
        <v>28</v>
      </c>
    </row>
    <row r="24" spans="2:21" x14ac:dyDescent="0.25">
      <c r="B24" s="15">
        <v>5</v>
      </c>
      <c r="C24" s="6" t="s">
        <v>6</v>
      </c>
      <c r="D24" s="14"/>
      <c r="E24" s="44"/>
      <c r="F24" s="45"/>
      <c r="G24" s="1" t="s">
        <v>11</v>
      </c>
      <c r="H24" s="2"/>
      <c r="I24" s="44"/>
      <c r="J24" s="45"/>
      <c r="K24" s="15"/>
      <c r="L24" s="2"/>
      <c r="M24" s="2"/>
      <c r="N24" s="2"/>
      <c r="O24" s="2"/>
      <c r="P24" s="21"/>
      <c r="Q24" s="22">
        <v>207</v>
      </c>
      <c r="R24" s="53"/>
      <c r="S24" s="23">
        <v>228</v>
      </c>
      <c r="T24" s="19">
        <v>16</v>
      </c>
      <c r="U24" s="55">
        <f t="shared" si="0"/>
        <v>28</v>
      </c>
    </row>
    <row r="25" spans="2:21" x14ac:dyDescent="0.25">
      <c r="B25" s="15">
        <v>6</v>
      </c>
      <c r="C25" s="6" t="s">
        <v>7</v>
      </c>
      <c r="D25" s="14"/>
      <c r="E25" s="44"/>
      <c r="F25" s="45"/>
      <c r="G25" s="1" t="s">
        <v>11</v>
      </c>
      <c r="H25" s="2"/>
      <c r="I25" s="44"/>
      <c r="J25" s="45"/>
      <c r="K25" s="15"/>
      <c r="L25" s="2"/>
      <c r="M25" s="2"/>
      <c r="N25" s="2"/>
      <c r="O25" s="2"/>
      <c r="P25" s="21"/>
      <c r="Q25" s="22">
        <v>229</v>
      </c>
      <c r="R25" s="53"/>
      <c r="S25" s="23">
        <v>251</v>
      </c>
      <c r="T25" s="19">
        <v>17</v>
      </c>
      <c r="U25" s="55">
        <f t="shared" si="0"/>
        <v>29</v>
      </c>
    </row>
    <row r="26" spans="2:21" x14ac:dyDescent="0.25">
      <c r="B26" s="15">
        <v>7</v>
      </c>
      <c r="C26" s="6" t="s">
        <v>8</v>
      </c>
      <c r="D26" s="14"/>
      <c r="E26" s="44"/>
      <c r="F26" s="45"/>
      <c r="G26" s="1" t="s">
        <v>11</v>
      </c>
      <c r="H26" s="2"/>
      <c r="I26" s="44"/>
      <c r="J26" s="45"/>
      <c r="K26" s="15"/>
      <c r="L26" s="2"/>
      <c r="M26" s="2"/>
      <c r="N26" s="2"/>
      <c r="O26" s="2"/>
      <c r="P26" s="21"/>
      <c r="Q26" s="22">
        <v>252</v>
      </c>
      <c r="R26" s="53"/>
      <c r="S26" s="23">
        <v>276</v>
      </c>
      <c r="T26" s="19">
        <v>18</v>
      </c>
      <c r="U26" s="55">
        <f t="shared" si="0"/>
        <v>29</v>
      </c>
    </row>
    <row r="27" spans="2:21" x14ac:dyDescent="0.25">
      <c r="B27" s="15">
        <v>8</v>
      </c>
      <c r="C27" s="6" t="s">
        <v>9</v>
      </c>
      <c r="D27" s="14"/>
      <c r="E27" s="44"/>
      <c r="F27" s="45"/>
      <c r="G27" s="1" t="s">
        <v>11</v>
      </c>
      <c r="H27" s="2"/>
      <c r="I27" s="44"/>
      <c r="J27" s="45"/>
      <c r="K27" s="15"/>
      <c r="L27" s="2"/>
      <c r="M27" s="2"/>
      <c r="N27" s="2"/>
      <c r="O27" s="2"/>
      <c r="P27" s="21"/>
      <c r="Q27" s="22">
        <v>277</v>
      </c>
      <c r="R27" s="53"/>
      <c r="S27" s="23">
        <v>304</v>
      </c>
      <c r="T27" s="19">
        <v>19</v>
      </c>
      <c r="U27" s="55">
        <f t="shared" si="0"/>
        <v>30</v>
      </c>
    </row>
    <row r="28" spans="2:21" x14ac:dyDescent="0.25">
      <c r="B28" s="15">
        <v>9</v>
      </c>
      <c r="C28" s="6" t="s">
        <v>10</v>
      </c>
      <c r="D28" s="14"/>
      <c r="E28" s="44"/>
      <c r="F28" s="45"/>
      <c r="G28" s="1" t="s">
        <v>11</v>
      </c>
      <c r="H28" s="2"/>
      <c r="I28" s="44"/>
      <c r="J28" s="45"/>
      <c r="K28" s="15"/>
      <c r="L28" s="2"/>
      <c r="M28" s="2"/>
      <c r="N28" s="2"/>
      <c r="O28" s="2"/>
      <c r="P28" s="21"/>
      <c r="Q28" s="22">
        <v>305</v>
      </c>
      <c r="R28" s="53"/>
      <c r="S28" s="23">
        <v>334</v>
      </c>
      <c r="T28" s="19">
        <v>20</v>
      </c>
      <c r="U28" s="55">
        <f t="shared" si="0"/>
        <v>30</v>
      </c>
    </row>
    <row r="29" spans="2:21" ht="15.75" thickBot="1" x14ac:dyDescent="0.3">
      <c r="B29" s="4"/>
      <c r="C29" s="4"/>
      <c r="D29" s="4"/>
      <c r="E29" s="4"/>
      <c r="F29" s="4"/>
      <c r="G29" s="4"/>
      <c r="H29" s="17"/>
      <c r="I29" s="26"/>
      <c r="J29" s="26"/>
      <c r="K29" s="26"/>
      <c r="L29" s="51"/>
      <c r="M29" s="51"/>
      <c r="N29" s="111" t="s">
        <v>51</v>
      </c>
      <c r="O29" s="111"/>
      <c r="P29" s="4"/>
      <c r="Q29" s="22">
        <v>335</v>
      </c>
      <c r="R29" s="53"/>
      <c r="S29" s="23">
        <v>367</v>
      </c>
      <c r="T29" s="19">
        <v>21</v>
      </c>
      <c r="U29" s="55">
        <f t="shared" si="0"/>
        <v>31</v>
      </c>
    </row>
    <row r="30" spans="2:21" ht="15.75" thickBot="1" x14ac:dyDescent="0.3">
      <c r="B30" s="4"/>
      <c r="C30" s="112" t="s">
        <v>43</v>
      </c>
      <c r="D30" s="112"/>
      <c r="E30" s="112"/>
      <c r="F30" s="112"/>
      <c r="G30" s="112"/>
      <c r="H30" s="112"/>
      <c r="I30" s="26"/>
      <c r="J30" s="26"/>
      <c r="K30" s="26" t="s">
        <v>31</v>
      </c>
      <c r="L30" s="27"/>
      <c r="M30" s="27"/>
      <c r="N30" s="34"/>
      <c r="O30" s="35"/>
      <c r="P30" s="4"/>
      <c r="Q30" s="22">
        <v>368</v>
      </c>
      <c r="R30" s="53"/>
      <c r="S30" s="23">
        <v>403</v>
      </c>
      <c r="T30" s="19">
        <v>22</v>
      </c>
      <c r="U30" s="55">
        <f t="shared" si="0"/>
        <v>31</v>
      </c>
    </row>
    <row r="31" spans="2:21" x14ac:dyDescent="0.25">
      <c r="B31" s="7"/>
      <c r="C31" s="112"/>
      <c r="D31" s="112"/>
      <c r="E31" s="112"/>
      <c r="F31" s="112"/>
      <c r="G31" s="112"/>
      <c r="H31" s="112"/>
      <c r="I31" s="4"/>
      <c r="J31" s="4"/>
      <c r="K31" s="4"/>
      <c r="L31" s="4"/>
      <c r="M31" s="4"/>
      <c r="N31" s="4"/>
      <c r="O31" s="4"/>
      <c r="P31" s="4"/>
      <c r="Q31" s="22">
        <v>404</v>
      </c>
      <c r="R31" s="53"/>
      <c r="S31" s="23">
        <v>443</v>
      </c>
      <c r="T31" s="19">
        <v>23</v>
      </c>
      <c r="U31" s="55">
        <f t="shared" si="0"/>
        <v>32</v>
      </c>
    </row>
    <row r="32" spans="2:21" ht="15.75" thickBot="1" x14ac:dyDescent="0.3">
      <c r="B32" s="27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"/>
      <c r="Q32" s="22">
        <v>444</v>
      </c>
      <c r="R32" s="53"/>
      <c r="S32" s="23">
        <v>488</v>
      </c>
      <c r="T32" s="19">
        <v>24</v>
      </c>
      <c r="U32" s="55">
        <f t="shared" si="0"/>
        <v>32</v>
      </c>
    </row>
    <row r="33" spans="2:21" x14ac:dyDescent="0.25">
      <c r="B33" s="27"/>
      <c r="C33" s="113" t="s">
        <v>37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5"/>
      <c r="P33" s="4"/>
      <c r="Q33" s="22">
        <v>489</v>
      </c>
      <c r="R33" s="53"/>
      <c r="S33" s="23">
        <v>537</v>
      </c>
      <c r="T33" s="19">
        <v>25</v>
      </c>
      <c r="U33" s="55">
        <f t="shared" si="0"/>
        <v>33</v>
      </c>
    </row>
    <row r="34" spans="2:21" x14ac:dyDescent="0.25">
      <c r="B34" s="27"/>
      <c r="C34" s="116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8"/>
      <c r="P34" s="4"/>
      <c r="Q34" s="22">
        <v>538</v>
      </c>
      <c r="R34" s="53"/>
      <c r="S34" s="23">
        <v>592</v>
      </c>
      <c r="T34" s="19">
        <v>26</v>
      </c>
      <c r="U34" s="55">
        <f t="shared" si="0"/>
        <v>33</v>
      </c>
    </row>
    <row r="35" spans="2:21" x14ac:dyDescent="0.25">
      <c r="B35" s="27"/>
      <c r="C35" s="116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8"/>
      <c r="P35" s="4"/>
      <c r="Q35" s="22">
        <v>593</v>
      </c>
      <c r="R35" s="53"/>
      <c r="S35" s="23">
        <v>653</v>
      </c>
      <c r="T35" s="19">
        <v>27</v>
      </c>
      <c r="U35" s="55">
        <f t="shared" si="0"/>
        <v>34</v>
      </c>
    </row>
    <row r="36" spans="2:21" ht="15.75" thickBot="1" x14ac:dyDescent="0.3">
      <c r="B36" s="27"/>
      <c r="C36" s="119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4"/>
      <c r="Q36" s="22">
        <v>654</v>
      </c>
      <c r="R36" s="53"/>
      <c r="S36" s="23">
        <v>722</v>
      </c>
      <c r="T36" s="19">
        <v>28</v>
      </c>
      <c r="U36" s="55">
        <f t="shared" si="0"/>
        <v>34</v>
      </c>
    </row>
    <row r="37" spans="2:21" x14ac:dyDescent="0.25">
      <c r="Q37" s="22">
        <v>723</v>
      </c>
      <c r="R37" s="53"/>
      <c r="S37" s="23">
        <v>801</v>
      </c>
      <c r="T37" s="19">
        <v>29</v>
      </c>
      <c r="U37" s="55">
        <f t="shared" si="0"/>
        <v>35</v>
      </c>
    </row>
    <row r="38" spans="2:21" x14ac:dyDescent="0.25">
      <c r="Q38" s="22">
        <v>802</v>
      </c>
      <c r="R38" s="53"/>
      <c r="S38" s="23">
        <v>890</v>
      </c>
      <c r="T38" s="19">
        <v>30</v>
      </c>
      <c r="U38" s="55">
        <f t="shared" si="0"/>
        <v>35</v>
      </c>
    </row>
    <row r="39" spans="2:2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Q39" s="22">
        <v>891</v>
      </c>
      <c r="R39" s="53"/>
      <c r="S39" s="23">
        <v>993</v>
      </c>
      <c r="T39" s="19">
        <v>31</v>
      </c>
      <c r="U39" s="55">
        <f t="shared" si="0"/>
        <v>36</v>
      </c>
    </row>
    <row r="40" spans="2:21" x14ac:dyDescent="0.25">
      <c r="Q40" s="22">
        <v>994</v>
      </c>
      <c r="R40" s="53"/>
      <c r="S40" s="23">
        <v>1113</v>
      </c>
      <c r="T40" s="19">
        <v>32</v>
      </c>
      <c r="U40" s="55">
        <f t="shared" si="0"/>
        <v>36</v>
      </c>
    </row>
    <row r="41" spans="2:21" x14ac:dyDescent="0.25">
      <c r="Q41" s="22">
        <v>1114</v>
      </c>
      <c r="R41" s="53"/>
      <c r="S41" s="23">
        <v>1253</v>
      </c>
      <c r="T41" s="19">
        <v>33</v>
      </c>
      <c r="U41" s="55">
        <f t="shared" si="0"/>
        <v>37</v>
      </c>
    </row>
    <row r="42" spans="2:21" x14ac:dyDescent="0.25">
      <c r="Q42" s="22">
        <v>1254</v>
      </c>
      <c r="R42" s="53"/>
      <c r="S42" s="23">
        <v>1422</v>
      </c>
      <c r="T42" s="19">
        <v>34</v>
      </c>
      <c r="U42" s="55">
        <f t="shared" si="0"/>
        <v>37</v>
      </c>
    </row>
    <row r="43" spans="2:21" ht="15.75" thickBot="1" x14ac:dyDescent="0.3">
      <c r="Q43" s="24">
        <v>1423</v>
      </c>
      <c r="R43" s="56"/>
      <c r="S43" s="25">
        <v>1630</v>
      </c>
      <c r="T43" s="20">
        <v>35</v>
      </c>
      <c r="U43" s="57">
        <f t="shared" si="0"/>
        <v>38</v>
      </c>
    </row>
    <row r="44" spans="2:21" ht="6" customHeight="1" x14ac:dyDescent="0.25"/>
  </sheetData>
  <mergeCells count="31">
    <mergeCell ref="Q2:U2"/>
    <mergeCell ref="Q3:U3"/>
    <mergeCell ref="Q4:U4"/>
    <mergeCell ref="Q5:S5"/>
    <mergeCell ref="H10:I10"/>
    <mergeCell ref="T5:T7"/>
    <mergeCell ref="U5:U7"/>
    <mergeCell ref="Q6:S6"/>
    <mergeCell ref="Q7:R7"/>
    <mergeCell ref="C3:O3"/>
    <mergeCell ref="C4:O5"/>
    <mergeCell ref="C30:H31"/>
    <mergeCell ref="D16:E16"/>
    <mergeCell ref="H16:I16"/>
    <mergeCell ref="D13:E13"/>
    <mergeCell ref="H13:I13"/>
    <mergeCell ref="D14:E14"/>
    <mergeCell ref="H14:I14"/>
    <mergeCell ref="D15:E15"/>
    <mergeCell ref="H15:I15"/>
    <mergeCell ref="E7:F7"/>
    <mergeCell ref="H7:J7"/>
    <mergeCell ref="E8:F8"/>
    <mergeCell ref="D10:E10"/>
    <mergeCell ref="C33:O36"/>
    <mergeCell ref="B39:O39"/>
    <mergeCell ref="N17:O17"/>
    <mergeCell ref="L17:M17"/>
    <mergeCell ref="N29:O29"/>
    <mergeCell ref="D11:E11"/>
    <mergeCell ref="H11:I11"/>
  </mergeCells>
  <printOptions horizontalCentered="1" verticalCentered="1"/>
  <pageMargins left="0.19685039370078741" right="0.31496062992125984" top="0.31496062992125984" bottom="0.31496062992125984" header="0" footer="0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2"/>
  <sheetViews>
    <sheetView workbookViewId="0">
      <selection activeCell="D10" sqref="D10:E10"/>
    </sheetView>
  </sheetViews>
  <sheetFormatPr defaultRowHeight="15" x14ac:dyDescent="0.25"/>
  <cols>
    <col min="1" max="2" width="2.7109375" customWidth="1"/>
    <col min="3" max="3" width="5.7109375" customWidth="1"/>
    <col min="4" max="4" width="20.7109375" customWidth="1"/>
    <col min="5" max="6" width="8.7109375" customWidth="1"/>
    <col min="7" max="7" width="5.7109375" customWidth="1"/>
    <col min="8" max="8" width="20.7109375" customWidth="1"/>
    <col min="9" max="10" width="8.7109375" customWidth="1"/>
    <col min="11" max="11" width="5.7109375" customWidth="1"/>
    <col min="12" max="15" width="7.7109375" customWidth="1"/>
    <col min="16" max="16" width="4.7109375" customWidth="1"/>
    <col min="17" max="17" width="8.5703125" customWidth="1"/>
    <col min="18" max="18" width="4.7109375" customWidth="1"/>
    <col min="19" max="19" width="6.140625" customWidth="1"/>
    <col min="21" max="21" width="11.5703125" bestFit="1" customWidth="1"/>
  </cols>
  <sheetData>
    <row r="1" spans="2:21" ht="20.100000000000001" customHeight="1" thickBot="1" x14ac:dyDescent="0.35">
      <c r="Q1" s="122" t="s">
        <v>23</v>
      </c>
      <c r="R1" s="123"/>
      <c r="S1" s="123"/>
      <c r="T1" s="123"/>
      <c r="U1" s="124"/>
    </row>
    <row r="2" spans="2:21" ht="24.95" customHeight="1" thickBot="1" x14ac:dyDescent="0.3">
      <c r="B2" s="39"/>
      <c r="C2" s="133" t="s">
        <v>38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  <c r="P2" s="38"/>
      <c r="Q2" s="125" t="s">
        <v>22</v>
      </c>
      <c r="R2" s="126"/>
      <c r="S2" s="126"/>
      <c r="T2" s="126"/>
      <c r="U2" s="127"/>
    </row>
    <row r="3" spans="2:21" ht="15" customHeight="1" thickBot="1" x14ac:dyDescent="0.3">
      <c r="B3" s="4"/>
      <c r="C3" s="136" t="s">
        <v>42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4"/>
      <c r="Q3" s="128" t="s">
        <v>52</v>
      </c>
      <c r="R3" s="129"/>
      <c r="S3" s="129"/>
      <c r="T3" s="129"/>
      <c r="U3" s="130"/>
    </row>
    <row r="4" spans="2:21" ht="15" customHeight="1" x14ac:dyDescent="0.25">
      <c r="B4" s="40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6"/>
      <c r="Q4" s="142" t="s">
        <v>20</v>
      </c>
      <c r="R4" s="143"/>
      <c r="S4" s="144"/>
      <c r="T4" s="145" t="s">
        <v>57</v>
      </c>
      <c r="U4" s="148" t="s">
        <v>53</v>
      </c>
    </row>
    <row r="5" spans="2:21" ht="15" customHeight="1" x14ac:dyDescent="0.25">
      <c r="B5" s="4"/>
      <c r="C5" s="4"/>
      <c r="D5" s="3"/>
      <c r="E5" s="30"/>
      <c r="F5" s="27"/>
      <c r="G5" s="4"/>
      <c r="H5" s="4"/>
      <c r="I5" s="4"/>
      <c r="J5" s="4"/>
      <c r="K5" s="4"/>
      <c r="L5" s="4"/>
      <c r="M5" s="4"/>
      <c r="N5" s="4"/>
      <c r="O5" s="4"/>
      <c r="P5" s="4"/>
      <c r="Q5" s="151" t="s">
        <v>54</v>
      </c>
      <c r="R5" s="152"/>
      <c r="S5" s="153"/>
      <c r="T5" s="146"/>
      <c r="U5" s="149"/>
    </row>
    <row r="6" spans="2:21" ht="15" customHeight="1" thickBot="1" x14ac:dyDescent="0.3">
      <c r="B6" s="4"/>
      <c r="C6" s="4"/>
      <c r="D6" s="47" t="s">
        <v>39</v>
      </c>
      <c r="E6" s="138" t="s">
        <v>40</v>
      </c>
      <c r="F6" s="138"/>
      <c r="G6" s="48"/>
      <c r="H6" s="139" t="s">
        <v>41</v>
      </c>
      <c r="I6" s="139"/>
      <c r="J6" s="139"/>
      <c r="K6" s="4"/>
      <c r="L6" s="4"/>
      <c r="M6" s="4"/>
      <c r="N6" s="4"/>
      <c r="O6" s="4"/>
      <c r="P6" s="4"/>
      <c r="Q6" s="105" t="s">
        <v>55</v>
      </c>
      <c r="R6" s="106"/>
      <c r="S6" s="52" t="s">
        <v>56</v>
      </c>
      <c r="T6" s="147"/>
      <c r="U6" s="150"/>
    </row>
    <row r="7" spans="2:21" ht="15" customHeight="1" x14ac:dyDescent="0.25">
      <c r="B7" s="4"/>
      <c r="C7" s="4"/>
      <c r="D7" s="29"/>
      <c r="E7" s="140"/>
      <c r="F7" s="140"/>
      <c r="G7" s="41"/>
      <c r="H7" s="26"/>
      <c r="I7" s="42"/>
      <c r="J7" s="42"/>
      <c r="K7" s="4"/>
      <c r="L7" s="3"/>
      <c r="M7" s="4"/>
      <c r="N7" s="4"/>
      <c r="O7" s="4"/>
      <c r="P7" s="4"/>
      <c r="Q7" s="22">
        <v>0</v>
      </c>
      <c r="R7" s="53"/>
      <c r="S7" s="23">
        <v>4</v>
      </c>
      <c r="T7" s="19">
        <v>0</v>
      </c>
      <c r="U7" s="54">
        <f>ROUNDDOWN(T7+(41-T7)/2,0)</f>
        <v>20</v>
      </c>
    </row>
    <row r="8" spans="2:21" ht="15" customHeigh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2">
        <v>5</v>
      </c>
      <c r="R8" s="53"/>
      <c r="S8" s="23">
        <v>14</v>
      </c>
      <c r="T8" s="19">
        <v>1</v>
      </c>
      <c r="U8" s="55">
        <f t="shared" ref="U8:U42" si="0">ROUNDDOWN(T8+(41-T8)/2,0)</f>
        <v>21</v>
      </c>
    </row>
    <row r="9" spans="2:21" ht="15" customHeight="1" thickBot="1" x14ac:dyDescent="0.3">
      <c r="B9" s="4"/>
      <c r="C9" s="30"/>
      <c r="D9" s="141" t="s">
        <v>32</v>
      </c>
      <c r="E9" s="141"/>
      <c r="F9" s="18" t="s">
        <v>0</v>
      </c>
      <c r="G9" s="5"/>
      <c r="H9" s="141" t="s">
        <v>34</v>
      </c>
      <c r="I9" s="141"/>
      <c r="J9" s="18" t="s">
        <v>0</v>
      </c>
      <c r="K9" s="30"/>
      <c r="L9" s="30"/>
      <c r="M9" s="30"/>
      <c r="N9" s="31"/>
      <c r="O9" s="27"/>
      <c r="P9" s="4"/>
      <c r="Q9" s="22">
        <v>15</v>
      </c>
      <c r="R9" s="53"/>
      <c r="S9" s="23">
        <v>24</v>
      </c>
      <c r="T9" s="19">
        <v>2</v>
      </c>
      <c r="U9" s="55">
        <f t="shared" si="0"/>
        <v>21</v>
      </c>
    </row>
    <row r="10" spans="2:21" ht="20.100000000000001" customHeight="1" thickBot="1" x14ac:dyDescent="0.3">
      <c r="B10" s="4"/>
      <c r="C10" s="33"/>
      <c r="D10" s="131"/>
      <c r="E10" s="132"/>
      <c r="F10" s="49" t="str">
        <f>L29</f>
        <v/>
      </c>
      <c r="G10" s="37" t="s">
        <v>35</v>
      </c>
      <c r="H10" s="131"/>
      <c r="I10" s="132"/>
      <c r="J10" s="49" t="str">
        <f>M29</f>
        <v/>
      </c>
      <c r="K10" s="33"/>
      <c r="L10" s="33"/>
      <c r="M10" s="33"/>
      <c r="N10" s="11"/>
      <c r="O10" s="27"/>
      <c r="P10" s="4"/>
      <c r="Q10" s="22">
        <v>25</v>
      </c>
      <c r="R10" s="53"/>
      <c r="S10" s="23">
        <v>34</v>
      </c>
      <c r="T10" s="19">
        <v>3</v>
      </c>
      <c r="U10" s="55">
        <f t="shared" si="0"/>
        <v>22</v>
      </c>
    </row>
    <row r="11" spans="2:21" ht="1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22">
        <v>35</v>
      </c>
      <c r="R11" s="53"/>
      <c r="S11" s="23">
        <v>45</v>
      </c>
      <c r="T11" s="19">
        <v>4</v>
      </c>
      <c r="U11" s="55">
        <f t="shared" si="0"/>
        <v>22</v>
      </c>
    </row>
    <row r="12" spans="2:21" ht="15" customHeight="1" x14ac:dyDescent="0.25">
      <c r="B12" s="4"/>
      <c r="C12" s="30"/>
      <c r="D12" s="108" t="s">
        <v>1</v>
      </c>
      <c r="E12" s="109"/>
      <c r="F12" s="10" t="s">
        <v>19</v>
      </c>
      <c r="G12" s="18"/>
      <c r="H12" s="108" t="s">
        <v>1</v>
      </c>
      <c r="I12" s="109"/>
      <c r="J12" s="10" t="s">
        <v>19</v>
      </c>
      <c r="K12" s="4"/>
      <c r="L12" s="30"/>
      <c r="M12" s="30"/>
      <c r="N12" s="30"/>
      <c r="O12" s="32"/>
      <c r="P12" s="18"/>
      <c r="Q12" s="22">
        <v>46</v>
      </c>
      <c r="R12" s="53"/>
      <c r="S12" s="23">
        <v>56</v>
      </c>
      <c r="T12" s="19">
        <v>5</v>
      </c>
      <c r="U12" s="55">
        <f t="shared" si="0"/>
        <v>23</v>
      </c>
    </row>
    <row r="13" spans="2:21" x14ac:dyDescent="0.25">
      <c r="B13" s="28"/>
      <c r="C13" s="29" t="s">
        <v>24</v>
      </c>
      <c r="D13" s="110"/>
      <c r="E13" s="110"/>
      <c r="F13" s="46"/>
      <c r="G13" s="29" t="s">
        <v>27</v>
      </c>
      <c r="H13" s="110"/>
      <c r="I13" s="110"/>
      <c r="J13" s="46"/>
      <c r="K13" s="28"/>
      <c r="L13" s="27"/>
      <c r="M13" s="27"/>
      <c r="N13" s="27"/>
      <c r="O13" s="15"/>
      <c r="P13" s="15"/>
      <c r="Q13" s="22">
        <v>57</v>
      </c>
      <c r="R13" s="53"/>
      <c r="S13" s="23">
        <v>68</v>
      </c>
      <c r="T13" s="19">
        <v>6</v>
      </c>
      <c r="U13" s="55">
        <f t="shared" si="0"/>
        <v>23</v>
      </c>
    </row>
    <row r="14" spans="2:21" x14ac:dyDescent="0.25">
      <c r="B14" s="28"/>
      <c r="C14" s="29" t="s">
        <v>25</v>
      </c>
      <c r="D14" s="110"/>
      <c r="E14" s="110"/>
      <c r="F14" s="46"/>
      <c r="G14" s="29" t="s">
        <v>28</v>
      </c>
      <c r="H14" s="110"/>
      <c r="I14" s="110"/>
      <c r="J14" s="46"/>
      <c r="K14" s="28"/>
      <c r="L14" s="27"/>
      <c r="M14" s="27"/>
      <c r="N14" s="27"/>
      <c r="O14" s="15"/>
      <c r="P14" s="15"/>
      <c r="Q14" s="22">
        <v>69</v>
      </c>
      <c r="R14" s="53"/>
      <c r="S14" s="23">
        <v>80</v>
      </c>
      <c r="T14" s="19">
        <v>7</v>
      </c>
      <c r="U14" s="55">
        <f t="shared" si="0"/>
        <v>24</v>
      </c>
    </row>
    <row r="15" spans="2:21" x14ac:dyDescent="0.25">
      <c r="B15" s="28"/>
      <c r="C15" s="29" t="s">
        <v>26</v>
      </c>
      <c r="D15" s="110"/>
      <c r="E15" s="110"/>
      <c r="F15" s="46"/>
      <c r="G15" s="29" t="s">
        <v>29</v>
      </c>
      <c r="H15" s="110"/>
      <c r="I15" s="110"/>
      <c r="J15" s="46"/>
      <c r="K15" s="28"/>
      <c r="L15" s="27"/>
      <c r="M15" s="27"/>
      <c r="N15" s="27"/>
      <c r="O15" s="15"/>
      <c r="P15" s="15"/>
      <c r="Q15" s="22">
        <v>81</v>
      </c>
      <c r="R15" s="53"/>
      <c r="S15" s="23">
        <v>93</v>
      </c>
      <c r="T15" s="19">
        <v>8</v>
      </c>
      <c r="U15" s="55">
        <f t="shared" si="0"/>
        <v>24</v>
      </c>
    </row>
    <row r="16" spans="2:2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22">
        <v>94</v>
      </c>
      <c r="R16" s="53"/>
      <c r="S16" s="23">
        <v>106</v>
      </c>
      <c r="T16" s="19">
        <v>9</v>
      </c>
      <c r="U16" s="55">
        <f t="shared" si="0"/>
        <v>25</v>
      </c>
    </row>
    <row r="17" spans="2:21" x14ac:dyDescent="0.25">
      <c r="B17" s="4"/>
      <c r="C17" s="4"/>
      <c r="D17" s="4"/>
      <c r="E17" s="50" t="s">
        <v>47</v>
      </c>
      <c r="F17" s="50" t="s">
        <v>21</v>
      </c>
      <c r="G17" s="4"/>
      <c r="H17" s="4"/>
      <c r="I17" s="50" t="s">
        <v>47</v>
      </c>
      <c r="J17" s="50" t="s">
        <v>21</v>
      </c>
      <c r="K17" s="4"/>
      <c r="L17" s="18" t="s">
        <v>12</v>
      </c>
      <c r="M17" s="18" t="s">
        <v>13</v>
      </c>
      <c r="N17" s="36" t="s">
        <v>14</v>
      </c>
      <c r="O17" s="18" t="s">
        <v>30</v>
      </c>
      <c r="P17" s="5"/>
      <c r="Q17" s="22">
        <v>107</v>
      </c>
      <c r="R17" s="53"/>
      <c r="S17" s="23">
        <v>120</v>
      </c>
      <c r="T17" s="19">
        <v>10</v>
      </c>
      <c r="U17" s="55">
        <f t="shared" si="0"/>
        <v>25</v>
      </c>
    </row>
    <row r="18" spans="2:21" x14ac:dyDescent="0.25">
      <c r="B18" s="4"/>
      <c r="C18" s="4"/>
      <c r="D18" s="13" t="s">
        <v>33</v>
      </c>
      <c r="E18" s="50" t="s">
        <v>48</v>
      </c>
      <c r="F18" s="50" t="s">
        <v>48</v>
      </c>
      <c r="H18" s="13" t="s">
        <v>33</v>
      </c>
      <c r="I18" s="50" t="s">
        <v>48</v>
      </c>
      <c r="J18" s="50" t="s">
        <v>48</v>
      </c>
      <c r="K18" s="1"/>
      <c r="L18" s="18" t="s">
        <v>15</v>
      </c>
      <c r="M18" s="18" t="s">
        <v>16</v>
      </c>
      <c r="N18" s="36" t="s">
        <v>17</v>
      </c>
      <c r="O18" s="18" t="s">
        <v>18</v>
      </c>
      <c r="P18" s="5"/>
      <c r="Q18" s="22">
        <v>121</v>
      </c>
      <c r="R18" s="53"/>
      <c r="S18" s="23">
        <v>135</v>
      </c>
      <c r="T18" s="19">
        <v>11</v>
      </c>
      <c r="U18" s="55">
        <f t="shared" si="0"/>
        <v>26</v>
      </c>
    </row>
    <row r="19" spans="2:21" x14ac:dyDescent="0.25">
      <c r="B19" s="15">
        <v>1</v>
      </c>
      <c r="C19" s="6" t="s">
        <v>2</v>
      </c>
      <c r="D19" s="14" t="e">
        <f>LEFT($D$13, FIND(" ", $D$13)-1)</f>
        <v>#VALUE!</v>
      </c>
      <c r="E19" s="6" cm="1">
        <f t="array" ref="E19">IF( $F$13&gt;$J$13, 0, LOOKUP(2,1/($Q$7:$Q$42&lt;=($J$13-$F$13))/($S$7:$S$42&gt;=($J$13-$F$13)),$T$7:$T$42) )</f>
        <v>0</v>
      </c>
      <c r="F19" s="45">
        <f>ROUNDDOWN(E19+(41-E19)/2,0)</f>
        <v>20</v>
      </c>
      <c r="G19" s="1" t="s">
        <v>11</v>
      </c>
      <c r="H19" s="2" t="e">
        <f>LEFT($H$13, FIND(" ", $H$13)-1)</f>
        <v>#VALUE!</v>
      </c>
      <c r="I19" s="44" cm="1">
        <f t="array" ref="I19">IF( $J$13&gt;$F$13, 0, LOOKUP(2,1/($Q$7:$Q$42&lt;=($F$13-$J$13))/($S$7:$S$42&gt;=($F$13-$J$13)),$T$7:$T$42) )</f>
        <v>0</v>
      </c>
      <c r="J19" s="45">
        <f>ROUNDDOWN(I19+(41-I19)/2,0)</f>
        <v>20</v>
      </c>
      <c r="K19" s="15"/>
      <c r="L19" s="71"/>
      <c r="M19" s="71"/>
      <c r="N19" s="9" t="str">
        <f>IF(L19-M19=0,"",(SUM(L19-M19)))</f>
        <v/>
      </c>
      <c r="O19" s="9" t="str">
        <f>IF(N19="","",N19)</f>
        <v/>
      </c>
      <c r="P19" s="21"/>
      <c r="Q19" s="22">
        <v>136</v>
      </c>
      <c r="R19" s="53"/>
      <c r="S19" s="23">
        <v>151</v>
      </c>
      <c r="T19" s="19">
        <v>12</v>
      </c>
      <c r="U19" s="55">
        <f t="shared" si="0"/>
        <v>26</v>
      </c>
    </row>
    <row r="20" spans="2:21" x14ac:dyDescent="0.25">
      <c r="B20" s="15">
        <v>2</v>
      </c>
      <c r="C20" s="6" t="s">
        <v>3</v>
      </c>
      <c r="D20" s="14" t="e">
        <f>LEFT($D$14, FIND(" ", $D$14)-1)</f>
        <v>#VALUE!</v>
      </c>
      <c r="E20" s="6" cm="1">
        <f t="array" ref="E20">IF( $F$14&gt;$J$14, 0, LOOKUP(2,1/($Q$7:$Q$42&lt;=($J$14-$F$14))/($S$7:$S$42&gt;=($J$14-$F$14)),$T$7:$T$42) )</f>
        <v>0</v>
      </c>
      <c r="F20" s="45">
        <f t="shared" ref="F20:F27" si="1">ROUNDDOWN(E20+(41-E20)/2,0)</f>
        <v>20</v>
      </c>
      <c r="G20" s="1" t="s">
        <v>11</v>
      </c>
      <c r="H20" s="2" t="e">
        <f>LEFT($H$14, FIND(" ", $H$14)-1)</f>
        <v>#VALUE!</v>
      </c>
      <c r="I20" s="44" cm="1">
        <f t="array" ref="I20">IF( $J$14&gt;$F$14, 0, LOOKUP(2,1/($Q$7:$Q$42&lt;=($F$14-$J$14))/($S$7:$S$42&gt;=($F$14-$J$14)),$T$7:$T$42) )</f>
        <v>0</v>
      </c>
      <c r="J20" s="45">
        <f t="shared" ref="J20:J27" si="2">ROUNDDOWN(I20+(41-I20)/2,0)</f>
        <v>20</v>
      </c>
      <c r="K20" s="15"/>
      <c r="L20" s="71"/>
      <c r="M20" s="71"/>
      <c r="N20" s="9" t="str">
        <f t="shared" ref="N20:N27" si="3">IF(L20-M20=0,"",(SUM(L20-M20)))</f>
        <v/>
      </c>
      <c r="O20" s="9" t="str">
        <f t="shared" ref="O20:O21" si="4">IF(N20="","",(O19+N20))</f>
        <v/>
      </c>
      <c r="P20" s="21"/>
      <c r="Q20" s="22">
        <v>152</v>
      </c>
      <c r="R20" s="53"/>
      <c r="S20" s="23">
        <v>168</v>
      </c>
      <c r="T20" s="19">
        <v>13</v>
      </c>
      <c r="U20" s="55">
        <f t="shared" si="0"/>
        <v>27</v>
      </c>
    </row>
    <row r="21" spans="2:21" x14ac:dyDescent="0.25">
      <c r="B21" s="15">
        <v>3</v>
      </c>
      <c r="C21" s="6" t="s">
        <v>4</v>
      </c>
      <c r="D21" s="14" t="e">
        <f>LEFT($D$15, FIND(" ", $D$15)-1)</f>
        <v>#VALUE!</v>
      </c>
      <c r="E21" s="6" cm="1">
        <f t="array" ref="E21">IF( $F$15&gt;$J$15, 0, LOOKUP(2,1/($Q$7:$Q$42&lt;=($J$15-$F$15))/($S$7:$S$42&gt;=($J$15-$F$15)),$T$7:$T$42) )</f>
        <v>0</v>
      </c>
      <c r="F21" s="45">
        <f t="shared" si="1"/>
        <v>20</v>
      </c>
      <c r="G21" s="1" t="s">
        <v>11</v>
      </c>
      <c r="H21" s="2" t="e">
        <f>LEFT($H$15, FIND(" ", $H$15)-1)</f>
        <v>#VALUE!</v>
      </c>
      <c r="I21" s="44" cm="1">
        <f t="array" ref="I21">IF( $J$15&gt;$F$15, 0, LOOKUP(2,1/($Q$7:$Q$42&lt;=($F$15-$J$15))/($S$7:$S$42&gt;=($F$15-$J$15)),$T$7:$T$42) )</f>
        <v>0</v>
      </c>
      <c r="J21" s="45">
        <f t="shared" si="2"/>
        <v>20</v>
      </c>
      <c r="K21" s="15"/>
      <c r="L21" s="71"/>
      <c r="M21" s="71"/>
      <c r="N21" s="9" t="str">
        <f t="shared" si="3"/>
        <v/>
      </c>
      <c r="O21" s="9" t="str">
        <f t="shared" si="4"/>
        <v/>
      </c>
      <c r="P21" s="21"/>
      <c r="Q21" s="22">
        <v>169</v>
      </c>
      <c r="R21" s="53"/>
      <c r="S21" s="23">
        <v>187</v>
      </c>
      <c r="T21" s="19">
        <v>14</v>
      </c>
      <c r="U21" s="55">
        <f t="shared" si="0"/>
        <v>27</v>
      </c>
    </row>
    <row r="22" spans="2:21" x14ac:dyDescent="0.25">
      <c r="B22" s="15">
        <v>4</v>
      </c>
      <c r="C22" s="6" t="s">
        <v>5</v>
      </c>
      <c r="D22" s="14" t="e">
        <f>LEFT($D$14, FIND(" ", $D$14)-1)</f>
        <v>#VALUE!</v>
      </c>
      <c r="E22" s="6" cm="1">
        <f t="array" ref="E22">IF( $F$14&gt;$J$13, 0, LOOKUP(2,1/($Q$7:$Q$42&lt;=($J$13-$F$14))/($S$7:$S$42&gt;=($J$13-$F$14)),$T$7:$T$42) )</f>
        <v>0</v>
      </c>
      <c r="F22" s="45">
        <f t="shared" si="1"/>
        <v>20</v>
      </c>
      <c r="G22" s="1" t="s">
        <v>11</v>
      </c>
      <c r="H22" s="2" t="e">
        <f>LEFT($H$13, FIND(" ", $H$13)-1)</f>
        <v>#VALUE!</v>
      </c>
      <c r="I22" s="44" cm="1">
        <f t="array" ref="I22">IF( $J$13&gt;$F$14, 0, LOOKUP(2,1/($Q$7:$Q$42&lt;=($F$14-$J$13))/($S$7:$S$42&gt;=($F$14-$J$13)),$T$7:$T$42) )</f>
        <v>0</v>
      </c>
      <c r="J22" s="45">
        <f t="shared" si="2"/>
        <v>20</v>
      </c>
      <c r="K22" s="15"/>
      <c r="L22" s="71"/>
      <c r="M22" s="71"/>
      <c r="N22" s="9" t="str">
        <f t="shared" si="3"/>
        <v/>
      </c>
      <c r="O22" s="9" t="str">
        <f>IF(N22="","",(O21+N22))</f>
        <v/>
      </c>
      <c r="P22" s="21"/>
      <c r="Q22" s="22">
        <v>188</v>
      </c>
      <c r="R22" s="53"/>
      <c r="S22" s="23">
        <v>206</v>
      </c>
      <c r="T22" s="19">
        <v>15</v>
      </c>
      <c r="U22" s="55">
        <f t="shared" si="0"/>
        <v>28</v>
      </c>
    </row>
    <row r="23" spans="2:21" x14ac:dyDescent="0.25">
      <c r="B23" s="15">
        <v>5</v>
      </c>
      <c r="C23" s="6" t="s">
        <v>6</v>
      </c>
      <c r="D23" s="14" t="e">
        <f>LEFT($D$13, FIND(" ", $D$13)-1)</f>
        <v>#VALUE!</v>
      </c>
      <c r="E23" s="6" cm="1">
        <f t="array" ref="E23">IF( $F$13&gt;$J$15, 0, LOOKUP(2,1/($Q$7:$Q$42&lt;=($J$15-$F$13))/($S$7:$S$42&gt;=($J$15-$F$13)),$T$7:$T$42) )</f>
        <v>0</v>
      </c>
      <c r="F23" s="45">
        <f t="shared" si="1"/>
        <v>20</v>
      </c>
      <c r="G23" s="1" t="s">
        <v>11</v>
      </c>
      <c r="H23" s="2" t="e">
        <f>LEFT($H$15, FIND(" ", $H$15)-1)</f>
        <v>#VALUE!</v>
      </c>
      <c r="I23" s="44" cm="1">
        <f t="array" ref="I23">IF( $J$15&gt;$F$13, 0, LOOKUP(2,1/($Q$7:$Q$42&lt;=($F$13-$J$15))/($S$7:$S$42&gt;=($F$13-$J$15)),$T$7:$T$42) )</f>
        <v>0</v>
      </c>
      <c r="J23" s="45">
        <f t="shared" si="2"/>
        <v>20</v>
      </c>
      <c r="K23" s="15"/>
      <c r="L23" s="71"/>
      <c r="M23" s="71"/>
      <c r="N23" s="9" t="str">
        <f t="shared" si="3"/>
        <v/>
      </c>
      <c r="O23" s="9" t="str">
        <f t="shared" ref="O23:O27" si="5">IF(N23="","",(O22+N23))</f>
        <v/>
      </c>
      <c r="P23" s="21"/>
      <c r="Q23" s="22">
        <v>207</v>
      </c>
      <c r="R23" s="53"/>
      <c r="S23" s="23">
        <v>228</v>
      </c>
      <c r="T23" s="19">
        <v>16</v>
      </c>
      <c r="U23" s="55">
        <f t="shared" si="0"/>
        <v>28</v>
      </c>
    </row>
    <row r="24" spans="2:21" x14ac:dyDescent="0.25">
      <c r="B24" s="15">
        <v>6</v>
      </c>
      <c r="C24" s="6" t="s">
        <v>7</v>
      </c>
      <c r="D24" s="14" t="e">
        <f>LEFT($D$15, FIND(" ", $D$15)-1)</f>
        <v>#VALUE!</v>
      </c>
      <c r="E24" s="6" cm="1">
        <f t="array" ref="E24">IF( $F$15&gt;$J$14, 0, LOOKUP(2,1/($Q$7:$Q$42&lt;=($J$14-$F$15))/($S$7:$S$42&gt;=($J$14-$F$15)),$T$7:$T$42) )</f>
        <v>0</v>
      </c>
      <c r="F24" s="45">
        <f t="shared" si="1"/>
        <v>20</v>
      </c>
      <c r="G24" s="1" t="s">
        <v>11</v>
      </c>
      <c r="H24" s="2" t="e">
        <f>LEFT($H$14, FIND(" ", $H$14)-1)</f>
        <v>#VALUE!</v>
      </c>
      <c r="I24" s="44" cm="1">
        <f t="array" ref="I24">IF( $J$14&gt;$F$15, 0, LOOKUP(2,1/($Q$7:$Q$42&lt;=($F$15-$J$14))/($S$7:$S$42&gt;=($F$15-$J$14)),$T$7:$T$42) )</f>
        <v>0</v>
      </c>
      <c r="J24" s="45">
        <f t="shared" si="2"/>
        <v>20</v>
      </c>
      <c r="K24" s="15"/>
      <c r="L24" s="71"/>
      <c r="M24" s="71"/>
      <c r="N24" s="9" t="str">
        <f t="shared" si="3"/>
        <v/>
      </c>
      <c r="O24" s="9" t="str">
        <f t="shared" si="5"/>
        <v/>
      </c>
      <c r="P24" s="21"/>
      <c r="Q24" s="22">
        <v>229</v>
      </c>
      <c r="R24" s="53"/>
      <c r="S24" s="23">
        <v>251</v>
      </c>
      <c r="T24" s="19">
        <v>17</v>
      </c>
      <c r="U24" s="55">
        <f t="shared" si="0"/>
        <v>29</v>
      </c>
    </row>
    <row r="25" spans="2:21" x14ac:dyDescent="0.25">
      <c r="B25" s="15">
        <v>7</v>
      </c>
      <c r="C25" s="6" t="s">
        <v>8</v>
      </c>
      <c r="D25" s="14" t="e">
        <f>LEFT($D$14, FIND(" ", $D$14)-1)</f>
        <v>#VALUE!</v>
      </c>
      <c r="E25" s="6" cm="1">
        <f t="array" ref="E25">IF( $F$14&gt;$J$15, 0, LOOKUP(2,1/($Q$7:$Q$42&lt;=($J$15-$F$14))/($S$7:$S$42&gt;=($J$15-$F$14)),$T$7:$T$42) )</f>
        <v>0</v>
      </c>
      <c r="F25" s="45">
        <f t="shared" si="1"/>
        <v>20</v>
      </c>
      <c r="G25" s="1" t="s">
        <v>11</v>
      </c>
      <c r="H25" s="2" t="e">
        <f>LEFT($H$15, FIND(" ", $H$15)-1)</f>
        <v>#VALUE!</v>
      </c>
      <c r="I25" s="44" cm="1">
        <f t="array" ref="I25">IF( $J$15&gt;$F$14, 0, LOOKUP(2,1/($Q$7:$Q$42&lt;=($F$14-$J$15))/($S$7:$S$42&gt;=($F$14-$J$15)),$T$7:$T$42) )</f>
        <v>0</v>
      </c>
      <c r="J25" s="45">
        <f t="shared" si="2"/>
        <v>20</v>
      </c>
      <c r="K25" s="15"/>
      <c r="L25" s="71"/>
      <c r="M25" s="71"/>
      <c r="N25" s="9" t="str">
        <f t="shared" si="3"/>
        <v/>
      </c>
      <c r="O25" s="9" t="str">
        <f t="shared" si="5"/>
        <v/>
      </c>
      <c r="P25" s="21"/>
      <c r="Q25" s="22">
        <v>252</v>
      </c>
      <c r="R25" s="53"/>
      <c r="S25" s="23">
        <v>276</v>
      </c>
      <c r="T25" s="19">
        <v>18</v>
      </c>
      <c r="U25" s="55">
        <f t="shared" si="0"/>
        <v>29</v>
      </c>
    </row>
    <row r="26" spans="2:21" x14ac:dyDescent="0.25">
      <c r="B26" s="15">
        <v>8</v>
      </c>
      <c r="C26" s="6" t="s">
        <v>9</v>
      </c>
      <c r="D26" s="14" t="e">
        <f>LEFT($D$15, FIND(" ", $D$15)-1)</f>
        <v>#VALUE!</v>
      </c>
      <c r="E26" s="6" cm="1">
        <f t="array" ref="E26">IF( $F$15&gt;$J$13, 0, LOOKUP(2,1/($Q$7:$Q$42&lt;=($J$13-$F$15))/($S$7:$S$42&gt;=($J$13-$F$15)),$T$7:$T$42) )</f>
        <v>0</v>
      </c>
      <c r="F26" s="45">
        <f t="shared" si="1"/>
        <v>20</v>
      </c>
      <c r="G26" s="1" t="s">
        <v>11</v>
      </c>
      <c r="H26" s="2" t="e">
        <f>LEFT($H$13, FIND(" ", $H$13)-1)</f>
        <v>#VALUE!</v>
      </c>
      <c r="I26" s="44" cm="1">
        <f t="array" ref="I26">IF( $J$13&gt;$F$15, 0, LOOKUP(2,1/($Q$7:$Q$42&lt;=($F$15-$J$13))/($S$7:$S$42&gt;=($F$15-$J$13)),$T$7:$T$42) )</f>
        <v>0</v>
      </c>
      <c r="J26" s="45">
        <f t="shared" si="2"/>
        <v>20</v>
      </c>
      <c r="K26" s="15"/>
      <c r="L26" s="71"/>
      <c r="M26" s="71"/>
      <c r="N26" s="9" t="str">
        <f t="shared" si="3"/>
        <v/>
      </c>
      <c r="O26" s="9" t="str">
        <f t="shared" si="5"/>
        <v/>
      </c>
      <c r="P26" s="21"/>
      <c r="Q26" s="22">
        <v>277</v>
      </c>
      <c r="R26" s="53"/>
      <c r="S26" s="23">
        <v>304</v>
      </c>
      <c r="T26" s="19">
        <v>19</v>
      </c>
      <c r="U26" s="55">
        <f t="shared" si="0"/>
        <v>30</v>
      </c>
    </row>
    <row r="27" spans="2:21" x14ac:dyDescent="0.25">
      <c r="B27" s="15">
        <v>9</v>
      </c>
      <c r="C27" s="6" t="s">
        <v>10</v>
      </c>
      <c r="D27" s="14" t="e">
        <f>LEFT($D$13, FIND(" ", $D$13)-1)</f>
        <v>#VALUE!</v>
      </c>
      <c r="E27" s="6" cm="1">
        <f t="array" ref="E27">IF( $F$13&gt;$J$14, 0, LOOKUP(2,1/($Q$7:$Q$42&lt;=($J$14-$F$13))/($S$7:$S$42&gt;=($J$14-$F$13)),$T$7:$T$42) )</f>
        <v>0</v>
      </c>
      <c r="F27" s="45">
        <f t="shared" si="1"/>
        <v>20</v>
      </c>
      <c r="G27" s="1" t="s">
        <v>11</v>
      </c>
      <c r="H27" s="2" t="e">
        <f>LEFT($H$14, FIND(" ", $H$14)-1)</f>
        <v>#VALUE!</v>
      </c>
      <c r="I27" s="44" cm="1">
        <f t="array" ref="I27">IF( $J$14&gt;$F$13, 0, LOOKUP(2,1/($Q$7:$Q$42&lt;=($F$13-$J$14))/($S$7:$S$42&gt;=($F$13-$J$14)),$T$7:$T$42) )</f>
        <v>0</v>
      </c>
      <c r="J27" s="45">
        <f t="shared" si="2"/>
        <v>20</v>
      </c>
      <c r="K27" s="15"/>
      <c r="L27" s="71"/>
      <c r="M27" s="71"/>
      <c r="N27" s="9" t="str">
        <f t="shared" si="3"/>
        <v/>
      </c>
      <c r="O27" s="9" t="str">
        <f t="shared" si="5"/>
        <v/>
      </c>
      <c r="P27" s="21"/>
      <c r="Q27" s="22">
        <v>305</v>
      </c>
      <c r="R27" s="53"/>
      <c r="S27" s="23">
        <v>334</v>
      </c>
      <c r="T27" s="19">
        <v>20</v>
      </c>
      <c r="U27" s="55">
        <f t="shared" si="0"/>
        <v>30</v>
      </c>
    </row>
    <row r="28" spans="2:21" ht="15.75" thickBot="1" x14ac:dyDescent="0.3">
      <c r="B28" s="4"/>
      <c r="C28" s="4"/>
      <c r="D28" s="4"/>
      <c r="E28" s="4"/>
      <c r="F28" s="4"/>
      <c r="G28" s="4"/>
      <c r="H28" s="17"/>
      <c r="I28" s="26"/>
      <c r="J28" s="26"/>
      <c r="K28" s="26"/>
      <c r="L28" s="111" t="s">
        <v>36</v>
      </c>
      <c r="M28" s="111"/>
      <c r="N28" s="4"/>
      <c r="O28" s="4"/>
      <c r="P28" s="4"/>
      <c r="Q28" s="22">
        <v>335</v>
      </c>
      <c r="R28" s="53"/>
      <c r="S28" s="23">
        <v>367</v>
      </c>
      <c r="T28" s="19">
        <v>21</v>
      </c>
      <c r="U28" s="55">
        <f t="shared" si="0"/>
        <v>31</v>
      </c>
    </row>
    <row r="29" spans="2:21" ht="15.75" thickBot="1" x14ac:dyDescent="0.3">
      <c r="B29" s="4"/>
      <c r="C29" s="112" t="s">
        <v>43</v>
      </c>
      <c r="D29" s="112"/>
      <c r="E29" s="112"/>
      <c r="F29" s="112"/>
      <c r="G29" s="112"/>
      <c r="H29" s="112"/>
      <c r="I29" s="26"/>
      <c r="J29" s="26"/>
      <c r="K29" s="26" t="s">
        <v>31</v>
      </c>
      <c r="L29" s="34" t="str">
        <f>IF(L20="","",SUM(L19:L27))</f>
        <v/>
      </c>
      <c r="M29" s="35" t="str">
        <f>IF(M20="","",SUM(M19:M27))</f>
        <v/>
      </c>
      <c r="N29" s="4"/>
      <c r="O29" s="4"/>
      <c r="P29" s="4"/>
      <c r="Q29" s="22">
        <v>368</v>
      </c>
      <c r="R29" s="53"/>
      <c r="S29" s="23">
        <v>403</v>
      </c>
      <c r="T29" s="19">
        <v>22</v>
      </c>
      <c r="U29" s="55">
        <f t="shared" si="0"/>
        <v>31</v>
      </c>
    </row>
    <row r="30" spans="2:21" x14ac:dyDescent="0.25">
      <c r="B30" s="7"/>
      <c r="C30" s="112"/>
      <c r="D30" s="112"/>
      <c r="E30" s="112"/>
      <c r="F30" s="112"/>
      <c r="G30" s="112"/>
      <c r="H30" s="112"/>
      <c r="I30" s="4"/>
      <c r="J30" s="4"/>
      <c r="K30" s="4"/>
      <c r="L30" s="4"/>
      <c r="M30" s="4"/>
      <c r="N30" s="4"/>
      <c r="O30" s="4"/>
      <c r="P30" s="4"/>
      <c r="Q30" s="22">
        <v>404</v>
      </c>
      <c r="R30" s="53"/>
      <c r="S30" s="23">
        <v>443</v>
      </c>
      <c r="T30" s="19">
        <v>23</v>
      </c>
      <c r="U30" s="55">
        <f t="shared" si="0"/>
        <v>32</v>
      </c>
    </row>
    <row r="31" spans="2:21" ht="15.75" thickBot="1" x14ac:dyDescent="0.3">
      <c r="B31" s="27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"/>
      <c r="Q31" s="22">
        <v>444</v>
      </c>
      <c r="R31" s="53"/>
      <c r="S31" s="23">
        <v>488</v>
      </c>
      <c r="T31" s="19">
        <v>24</v>
      </c>
      <c r="U31" s="55">
        <f t="shared" si="0"/>
        <v>32</v>
      </c>
    </row>
    <row r="32" spans="2:21" x14ac:dyDescent="0.25">
      <c r="B32" s="27"/>
      <c r="C32" s="113" t="s">
        <v>37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5"/>
      <c r="P32" s="4"/>
      <c r="Q32" s="22">
        <v>489</v>
      </c>
      <c r="R32" s="53"/>
      <c r="S32" s="23">
        <v>537</v>
      </c>
      <c r="T32" s="19">
        <v>25</v>
      </c>
      <c r="U32" s="55">
        <f t="shared" si="0"/>
        <v>33</v>
      </c>
    </row>
    <row r="33" spans="2:21" x14ac:dyDescent="0.25">
      <c r="B33" s="27"/>
      <c r="C33" s="116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8"/>
      <c r="P33" s="4"/>
      <c r="Q33" s="22">
        <v>538</v>
      </c>
      <c r="R33" s="53"/>
      <c r="S33" s="23">
        <v>592</v>
      </c>
      <c r="T33" s="19">
        <v>26</v>
      </c>
      <c r="U33" s="55">
        <f t="shared" si="0"/>
        <v>33</v>
      </c>
    </row>
    <row r="34" spans="2:21" x14ac:dyDescent="0.25">
      <c r="B34" s="27"/>
      <c r="C34" s="116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8"/>
      <c r="P34" s="4"/>
      <c r="Q34" s="22">
        <v>593</v>
      </c>
      <c r="R34" s="53"/>
      <c r="S34" s="23">
        <v>653</v>
      </c>
      <c r="T34" s="19">
        <v>27</v>
      </c>
      <c r="U34" s="55">
        <f t="shared" si="0"/>
        <v>34</v>
      </c>
    </row>
    <row r="35" spans="2:21" ht="15.75" thickBot="1" x14ac:dyDescent="0.3">
      <c r="B35" s="27"/>
      <c r="C35" s="119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1"/>
      <c r="P35" s="4"/>
      <c r="Q35" s="22">
        <v>654</v>
      </c>
      <c r="R35" s="53"/>
      <c r="S35" s="23">
        <v>722</v>
      </c>
      <c r="T35" s="19">
        <v>28</v>
      </c>
      <c r="U35" s="55">
        <f t="shared" si="0"/>
        <v>34</v>
      </c>
    </row>
    <row r="36" spans="2:21" x14ac:dyDescent="0.25">
      <c r="Q36" s="22">
        <v>723</v>
      </c>
      <c r="R36" s="53"/>
      <c r="S36" s="23">
        <v>801</v>
      </c>
      <c r="T36" s="19">
        <v>29</v>
      </c>
      <c r="U36" s="55">
        <f t="shared" si="0"/>
        <v>35</v>
      </c>
    </row>
    <row r="37" spans="2:21" x14ac:dyDescent="0.25">
      <c r="Q37" s="22">
        <v>802</v>
      </c>
      <c r="R37" s="53"/>
      <c r="S37" s="23">
        <v>890</v>
      </c>
      <c r="T37" s="19">
        <v>30</v>
      </c>
      <c r="U37" s="55">
        <f t="shared" si="0"/>
        <v>35</v>
      </c>
    </row>
    <row r="38" spans="2:21" x14ac:dyDescent="0.25">
      <c r="B38" s="155" t="s">
        <v>44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Q38" s="22">
        <v>891</v>
      </c>
      <c r="R38" s="53"/>
      <c r="S38" s="23">
        <v>993</v>
      </c>
      <c r="T38" s="19">
        <v>31</v>
      </c>
      <c r="U38" s="55">
        <f t="shared" si="0"/>
        <v>36</v>
      </c>
    </row>
    <row r="39" spans="2:21" x14ac:dyDescent="0.25">
      <c r="Q39" s="22">
        <v>994</v>
      </c>
      <c r="R39" s="53"/>
      <c r="S39" s="23">
        <v>1113</v>
      </c>
      <c r="T39" s="19">
        <v>32</v>
      </c>
      <c r="U39" s="55">
        <f t="shared" si="0"/>
        <v>36</v>
      </c>
    </row>
    <row r="40" spans="2:21" x14ac:dyDescent="0.25">
      <c r="Q40" s="22">
        <v>1114</v>
      </c>
      <c r="R40" s="53"/>
      <c r="S40" s="23">
        <v>1253</v>
      </c>
      <c r="T40" s="19">
        <v>33</v>
      </c>
      <c r="U40" s="55">
        <f t="shared" si="0"/>
        <v>37</v>
      </c>
    </row>
    <row r="41" spans="2:21" x14ac:dyDescent="0.25">
      <c r="Q41" s="22">
        <v>1254</v>
      </c>
      <c r="R41" s="53"/>
      <c r="S41" s="23">
        <v>1422</v>
      </c>
      <c r="T41" s="19">
        <v>34</v>
      </c>
      <c r="U41" s="55">
        <f t="shared" si="0"/>
        <v>37</v>
      </c>
    </row>
    <row r="42" spans="2:21" ht="15.75" thickBot="1" x14ac:dyDescent="0.3">
      <c r="Q42" s="24">
        <v>1423</v>
      </c>
      <c r="R42" s="56"/>
      <c r="S42" s="25">
        <v>1630</v>
      </c>
      <c r="T42" s="20">
        <v>35</v>
      </c>
      <c r="U42" s="57">
        <f t="shared" si="0"/>
        <v>38</v>
      </c>
    </row>
  </sheetData>
  <sheetProtection selectLockedCells="1"/>
  <mergeCells count="29">
    <mergeCell ref="D15:E15"/>
    <mergeCell ref="D14:E14"/>
    <mergeCell ref="D13:E13"/>
    <mergeCell ref="D12:E12"/>
    <mergeCell ref="C29:H30"/>
    <mergeCell ref="B38:O38"/>
    <mergeCell ref="L28:M28"/>
    <mergeCell ref="C2:O2"/>
    <mergeCell ref="C3:O4"/>
    <mergeCell ref="H13:I13"/>
    <mergeCell ref="H15:I15"/>
    <mergeCell ref="H14:I14"/>
    <mergeCell ref="H12:I12"/>
    <mergeCell ref="D10:E10"/>
    <mergeCell ref="D9:E9"/>
    <mergeCell ref="H9:I9"/>
    <mergeCell ref="H10:I10"/>
    <mergeCell ref="E6:F6"/>
    <mergeCell ref="E7:F7"/>
    <mergeCell ref="H6:J6"/>
    <mergeCell ref="C32:O35"/>
    <mergeCell ref="Q1:U1"/>
    <mergeCell ref="Q2:U2"/>
    <mergeCell ref="Q3:U3"/>
    <mergeCell ref="Q4:S4"/>
    <mergeCell ref="T4:T6"/>
    <mergeCell ref="U4:U6"/>
    <mergeCell ref="Q5:S5"/>
    <mergeCell ref="Q6:R6"/>
  </mergeCells>
  <printOptions horizontalCentered="1" verticalCentered="1"/>
  <pageMargins left="0.19685039370078741" right="0.31496062992125984" top="0.31496062992125984" bottom="0.31496062992125984" header="0" footer="0"/>
  <pageSetup paperSize="9" scale="81" orientation="landscape" r:id="rId1"/>
  <ignoredErrors>
    <ignoredError sqref="H24 H22 D21 D25" formula="1"/>
    <ignoredError sqref="F10 J1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EEBF-4E4B-4A73-80E8-95B2F4B4D34C}">
  <sheetPr>
    <pageSetUpPr fitToPage="1"/>
  </sheetPr>
  <dimension ref="B1:U42"/>
  <sheetViews>
    <sheetView workbookViewId="0">
      <selection activeCell="D10" sqref="D10:E10"/>
    </sheetView>
  </sheetViews>
  <sheetFormatPr defaultRowHeight="15" x14ac:dyDescent="0.25"/>
  <cols>
    <col min="1" max="2" width="2.7109375" customWidth="1"/>
    <col min="3" max="3" width="5.7109375" customWidth="1"/>
    <col min="4" max="4" width="20.7109375" customWidth="1"/>
    <col min="5" max="6" width="8.7109375" customWidth="1"/>
    <col min="7" max="7" width="5.7109375" customWidth="1"/>
    <col min="8" max="8" width="20.7109375" customWidth="1"/>
    <col min="9" max="10" width="8.7109375" customWidth="1"/>
    <col min="11" max="11" width="5.7109375" customWidth="1"/>
    <col min="12" max="15" width="7.7109375" customWidth="1"/>
    <col min="16" max="16" width="4.7109375" customWidth="1"/>
    <col min="17" max="17" width="8.5703125" customWidth="1"/>
    <col min="18" max="18" width="4.7109375" customWidth="1"/>
    <col min="19" max="19" width="6.140625" customWidth="1"/>
    <col min="21" max="21" width="11.5703125" bestFit="1" customWidth="1"/>
  </cols>
  <sheetData>
    <row r="1" spans="2:21" ht="20.100000000000001" customHeight="1" thickBot="1" x14ac:dyDescent="0.35">
      <c r="Q1" s="122" t="s">
        <v>23</v>
      </c>
      <c r="R1" s="123"/>
      <c r="S1" s="123"/>
      <c r="T1" s="123"/>
      <c r="U1" s="124"/>
    </row>
    <row r="2" spans="2:21" ht="24.95" customHeight="1" thickBot="1" x14ac:dyDescent="0.3">
      <c r="B2" s="39"/>
      <c r="C2" s="133" t="s">
        <v>45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  <c r="P2" s="38"/>
      <c r="Q2" s="125" t="s">
        <v>22</v>
      </c>
      <c r="R2" s="126"/>
      <c r="S2" s="126"/>
      <c r="T2" s="126"/>
      <c r="U2" s="127"/>
    </row>
    <row r="3" spans="2:21" ht="15" customHeight="1" thickBot="1" x14ac:dyDescent="0.3">
      <c r="B3" s="4"/>
      <c r="C3" s="136" t="s">
        <v>58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4"/>
      <c r="Q3" s="128" t="s">
        <v>52</v>
      </c>
      <c r="R3" s="129"/>
      <c r="S3" s="129"/>
      <c r="T3" s="129"/>
      <c r="U3" s="130"/>
    </row>
    <row r="4" spans="2:21" ht="15" customHeight="1" x14ac:dyDescent="0.25">
      <c r="B4" s="40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6"/>
      <c r="Q4" s="142" t="s">
        <v>20</v>
      </c>
      <c r="R4" s="143"/>
      <c r="S4" s="144"/>
      <c r="T4" s="145" t="s">
        <v>57</v>
      </c>
      <c r="U4" s="148" t="s">
        <v>53</v>
      </c>
    </row>
    <row r="5" spans="2:21" ht="15" customHeight="1" x14ac:dyDescent="0.25">
      <c r="B5" s="4"/>
      <c r="C5" s="4"/>
      <c r="D5" s="3"/>
      <c r="E5" s="30"/>
      <c r="F5" s="27"/>
      <c r="G5" s="4"/>
      <c r="H5" s="4"/>
      <c r="I5" s="4"/>
      <c r="J5" s="4"/>
      <c r="K5" s="4"/>
      <c r="L5" s="4"/>
      <c r="M5" s="4"/>
      <c r="N5" s="4"/>
      <c r="O5" s="4"/>
      <c r="P5" s="4"/>
      <c r="Q5" s="151" t="s">
        <v>54</v>
      </c>
      <c r="R5" s="152"/>
      <c r="S5" s="153"/>
      <c r="T5" s="146"/>
      <c r="U5" s="149"/>
    </row>
    <row r="6" spans="2:21" ht="15" customHeight="1" thickBot="1" x14ac:dyDescent="0.3">
      <c r="B6" s="4"/>
      <c r="C6" s="4"/>
      <c r="D6" s="47" t="s">
        <v>39</v>
      </c>
      <c r="E6" s="138" t="s">
        <v>40</v>
      </c>
      <c r="F6" s="138"/>
      <c r="G6" s="48"/>
      <c r="H6" s="139" t="s">
        <v>41</v>
      </c>
      <c r="I6" s="139"/>
      <c r="J6" s="139"/>
      <c r="K6" s="4"/>
      <c r="L6" s="4"/>
      <c r="M6" s="4"/>
      <c r="N6" s="4"/>
      <c r="O6" s="4"/>
      <c r="P6" s="4"/>
      <c r="Q6" s="105" t="s">
        <v>55</v>
      </c>
      <c r="R6" s="106"/>
      <c r="S6" s="52" t="s">
        <v>56</v>
      </c>
      <c r="T6" s="147"/>
      <c r="U6" s="150"/>
    </row>
    <row r="7" spans="2:21" ht="15" customHeight="1" x14ac:dyDescent="0.25">
      <c r="B7" s="4"/>
      <c r="C7" s="4"/>
      <c r="D7" s="29"/>
      <c r="E7" s="140"/>
      <c r="F7" s="140"/>
      <c r="G7" s="41"/>
      <c r="H7" s="26"/>
      <c r="I7" s="42"/>
      <c r="J7" s="42"/>
      <c r="K7" s="4"/>
      <c r="L7" s="3"/>
      <c r="M7" s="4"/>
      <c r="N7" s="4"/>
      <c r="O7" s="4"/>
      <c r="P7" s="4"/>
      <c r="Q7" s="22">
        <v>0</v>
      </c>
      <c r="R7" s="53"/>
      <c r="S7" s="23">
        <v>4</v>
      </c>
      <c r="T7" s="19">
        <v>0</v>
      </c>
      <c r="U7" s="54">
        <f>ROUNDDOWN(T7+(41-T7)/2,0)</f>
        <v>20</v>
      </c>
    </row>
    <row r="8" spans="2:21" ht="15" customHeigh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2">
        <v>5</v>
      </c>
      <c r="R8" s="53"/>
      <c r="S8" s="23">
        <v>14</v>
      </c>
      <c r="T8" s="19">
        <v>1</v>
      </c>
      <c r="U8" s="55">
        <f t="shared" ref="U8:U42" si="0">ROUNDDOWN(T8+(41-T8)/2,0)</f>
        <v>21</v>
      </c>
    </row>
    <row r="9" spans="2:21" ht="15" customHeight="1" thickBot="1" x14ac:dyDescent="0.3">
      <c r="B9" s="4"/>
      <c r="C9" s="30"/>
      <c r="D9" s="141" t="s">
        <v>32</v>
      </c>
      <c r="E9" s="141"/>
      <c r="F9" s="18" t="s">
        <v>46</v>
      </c>
      <c r="G9" s="5"/>
      <c r="H9" s="141" t="s">
        <v>34</v>
      </c>
      <c r="I9" s="141"/>
      <c r="J9" s="18" t="s">
        <v>46</v>
      </c>
      <c r="K9" s="30"/>
      <c r="L9" s="30"/>
      <c r="M9" s="30"/>
      <c r="N9" s="31"/>
      <c r="O9" s="27"/>
      <c r="P9" s="4"/>
      <c r="Q9" s="22">
        <v>15</v>
      </c>
      <c r="R9" s="53"/>
      <c r="S9" s="23">
        <v>24</v>
      </c>
      <c r="T9" s="19">
        <v>2</v>
      </c>
      <c r="U9" s="55">
        <f t="shared" si="0"/>
        <v>21</v>
      </c>
    </row>
    <row r="10" spans="2:21" ht="20.100000000000001" customHeight="1" thickBot="1" x14ac:dyDescent="0.3">
      <c r="B10" s="4"/>
      <c r="C10" s="33"/>
      <c r="D10" s="131"/>
      <c r="E10" s="132"/>
      <c r="F10" s="49">
        <f>N29</f>
        <v>0</v>
      </c>
      <c r="G10" s="37" t="s">
        <v>35</v>
      </c>
      <c r="H10" s="131" t="s">
        <v>86</v>
      </c>
      <c r="I10" s="132"/>
      <c r="J10" s="49">
        <f>O29</f>
        <v>0</v>
      </c>
      <c r="K10" s="33"/>
      <c r="L10" s="33"/>
      <c r="M10" s="33"/>
      <c r="N10" s="11"/>
      <c r="O10" s="27"/>
      <c r="P10" s="4"/>
      <c r="Q10" s="22">
        <v>25</v>
      </c>
      <c r="R10" s="53"/>
      <c r="S10" s="23">
        <v>34</v>
      </c>
      <c r="T10" s="19">
        <v>3</v>
      </c>
      <c r="U10" s="55">
        <f t="shared" si="0"/>
        <v>22</v>
      </c>
    </row>
    <row r="11" spans="2:21" ht="1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22">
        <v>35</v>
      </c>
      <c r="R11" s="53"/>
      <c r="S11" s="23">
        <v>45</v>
      </c>
      <c r="T11" s="19">
        <v>4</v>
      </c>
      <c r="U11" s="55">
        <f t="shared" si="0"/>
        <v>22</v>
      </c>
    </row>
    <row r="12" spans="2:21" ht="15" customHeight="1" x14ac:dyDescent="0.25">
      <c r="B12" s="4"/>
      <c r="C12" s="30"/>
      <c r="D12" s="108" t="s">
        <v>1</v>
      </c>
      <c r="E12" s="109"/>
      <c r="F12" s="50" t="s">
        <v>19</v>
      </c>
      <c r="G12" s="18"/>
      <c r="H12" s="108" t="s">
        <v>1</v>
      </c>
      <c r="I12" s="109"/>
      <c r="J12" s="50" t="s">
        <v>19</v>
      </c>
      <c r="K12" s="4"/>
      <c r="L12" s="30"/>
      <c r="M12" s="30"/>
      <c r="N12" s="30"/>
      <c r="O12" s="32"/>
      <c r="P12" s="18"/>
      <c r="Q12" s="22">
        <v>46</v>
      </c>
      <c r="R12" s="53"/>
      <c r="S12" s="23">
        <v>56</v>
      </c>
      <c r="T12" s="19">
        <v>5</v>
      </c>
      <c r="U12" s="55">
        <f t="shared" si="0"/>
        <v>23</v>
      </c>
    </row>
    <row r="13" spans="2:21" x14ac:dyDescent="0.25">
      <c r="B13" s="28"/>
      <c r="C13" s="29" t="s">
        <v>24</v>
      </c>
      <c r="D13" s="110"/>
      <c r="E13" s="110"/>
      <c r="F13" s="46"/>
      <c r="G13" s="29" t="s">
        <v>27</v>
      </c>
      <c r="H13" s="110"/>
      <c r="I13" s="110"/>
      <c r="J13" s="46"/>
      <c r="K13" s="28"/>
      <c r="L13" s="27"/>
      <c r="M13" s="27"/>
      <c r="N13" s="27"/>
      <c r="O13" s="15"/>
      <c r="P13" s="15"/>
      <c r="Q13" s="22">
        <v>57</v>
      </c>
      <c r="R13" s="53"/>
      <c r="S13" s="23">
        <v>68</v>
      </c>
      <c r="T13" s="19">
        <v>6</v>
      </c>
      <c r="U13" s="55">
        <f t="shared" si="0"/>
        <v>23</v>
      </c>
    </row>
    <row r="14" spans="2:21" x14ac:dyDescent="0.25">
      <c r="B14" s="28"/>
      <c r="C14" s="29" t="s">
        <v>25</v>
      </c>
      <c r="D14" s="110"/>
      <c r="E14" s="110"/>
      <c r="F14" s="46"/>
      <c r="G14" s="29" t="s">
        <v>28</v>
      </c>
      <c r="H14" s="110"/>
      <c r="I14" s="110"/>
      <c r="J14" s="46"/>
      <c r="K14" s="28"/>
      <c r="L14" s="27"/>
      <c r="M14" s="27"/>
      <c r="N14" s="27"/>
      <c r="O14" s="15"/>
      <c r="P14" s="15"/>
      <c r="Q14" s="22">
        <v>69</v>
      </c>
      <c r="R14" s="53"/>
      <c r="S14" s="23">
        <v>80</v>
      </c>
      <c r="T14" s="19">
        <v>7</v>
      </c>
      <c r="U14" s="55">
        <f t="shared" si="0"/>
        <v>24</v>
      </c>
    </row>
    <row r="15" spans="2:21" x14ac:dyDescent="0.25">
      <c r="B15" s="28"/>
      <c r="C15" s="29" t="s">
        <v>26</v>
      </c>
      <c r="D15" s="110"/>
      <c r="E15" s="110"/>
      <c r="F15" s="46"/>
      <c r="G15" s="29" t="s">
        <v>29</v>
      </c>
      <c r="H15" s="110"/>
      <c r="I15" s="110"/>
      <c r="J15" s="46"/>
      <c r="K15" s="28"/>
      <c r="L15" s="27"/>
      <c r="M15" s="27"/>
      <c r="N15" s="27"/>
      <c r="O15" s="15"/>
      <c r="P15" s="15"/>
      <c r="Q15" s="22">
        <v>81</v>
      </c>
      <c r="R15" s="53"/>
      <c r="S15" s="23">
        <v>93</v>
      </c>
      <c r="T15" s="19">
        <v>8</v>
      </c>
      <c r="U15" s="55">
        <f t="shared" si="0"/>
        <v>24</v>
      </c>
    </row>
    <row r="16" spans="2:2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154" t="s">
        <v>50</v>
      </c>
      <c r="M16" s="154"/>
      <c r="N16" s="154" t="s">
        <v>49</v>
      </c>
      <c r="O16" s="154"/>
      <c r="P16" s="4"/>
      <c r="Q16" s="22">
        <v>94</v>
      </c>
      <c r="R16" s="53"/>
      <c r="S16" s="23">
        <v>106</v>
      </c>
      <c r="T16" s="19">
        <v>9</v>
      </c>
      <c r="U16" s="55">
        <f t="shared" si="0"/>
        <v>25</v>
      </c>
    </row>
    <row r="17" spans="2:21" x14ac:dyDescent="0.25">
      <c r="B17" s="4"/>
      <c r="C17" s="4"/>
      <c r="D17" s="4"/>
      <c r="E17" s="50" t="s">
        <v>47</v>
      </c>
      <c r="F17" s="50" t="s">
        <v>21</v>
      </c>
      <c r="G17" s="4"/>
      <c r="H17" s="4"/>
      <c r="I17" s="50" t="s">
        <v>47</v>
      </c>
      <c r="J17" s="50" t="s">
        <v>21</v>
      </c>
      <c r="K17" s="4"/>
      <c r="L17" s="18" t="s">
        <v>12</v>
      </c>
      <c r="M17" s="18" t="s">
        <v>13</v>
      </c>
      <c r="N17" s="4"/>
      <c r="O17" s="4"/>
      <c r="P17" s="5"/>
      <c r="Q17" s="22">
        <v>107</v>
      </c>
      <c r="R17" s="53"/>
      <c r="S17" s="23">
        <v>120</v>
      </c>
      <c r="T17" s="19">
        <v>10</v>
      </c>
      <c r="U17" s="55">
        <f t="shared" si="0"/>
        <v>25</v>
      </c>
    </row>
    <row r="18" spans="2:21" x14ac:dyDescent="0.25">
      <c r="B18" s="4"/>
      <c r="C18" s="4"/>
      <c r="D18" s="13" t="s">
        <v>33</v>
      </c>
      <c r="E18" s="50" t="s">
        <v>48</v>
      </c>
      <c r="F18" s="50" t="s">
        <v>48</v>
      </c>
      <c r="H18" s="13" t="s">
        <v>33</v>
      </c>
      <c r="I18" s="50" t="s">
        <v>48</v>
      </c>
      <c r="J18" s="50" t="s">
        <v>48</v>
      </c>
      <c r="K18" s="1"/>
      <c r="L18" s="18" t="s">
        <v>15</v>
      </c>
      <c r="M18" s="18" t="s">
        <v>16</v>
      </c>
      <c r="N18" s="4"/>
      <c r="O18" s="4"/>
      <c r="P18" s="5"/>
      <c r="Q18" s="22">
        <v>121</v>
      </c>
      <c r="R18" s="53"/>
      <c r="S18" s="23">
        <v>135</v>
      </c>
      <c r="T18" s="19">
        <v>11</v>
      </c>
      <c r="U18" s="55">
        <f t="shared" si="0"/>
        <v>26</v>
      </c>
    </row>
    <row r="19" spans="2:21" x14ac:dyDescent="0.25">
      <c r="B19" s="15">
        <v>1</v>
      </c>
      <c r="C19" s="6" t="s">
        <v>2</v>
      </c>
      <c r="D19" s="14" t="e">
        <f>LEFT($D$13, FIND(" ", $D$13)-1)</f>
        <v>#VALUE!</v>
      </c>
      <c r="E19" s="6" cm="1">
        <f t="array" ref="E19">IF( $F$13&gt;$J$13, 0, LOOKUP(2,1/($Q$7:$Q$42&lt;=($J$13-$F$13))/($S$7:$S$42&gt;=($J$13-$F$13)),$T$7:$T$42) )</f>
        <v>0</v>
      </c>
      <c r="F19" s="45">
        <f>ROUNDDOWN(E19+(41-E19)/2,0)</f>
        <v>20</v>
      </c>
      <c r="G19" s="1" t="s">
        <v>11</v>
      </c>
      <c r="H19" s="2" t="e">
        <f>LEFT($H$13, FIND(" ", $H$13)-1)</f>
        <v>#VALUE!</v>
      </c>
      <c r="I19" s="44" cm="1">
        <f t="array" ref="I19">IF( $J$13&gt;$F$13, 0, LOOKUP(2,1/($Q$7:$Q$42&lt;=($F$13-$J$13))/($S$7:$S$42&gt;=($F$13-$J$13)),$T$7:$T$42) )</f>
        <v>0</v>
      </c>
      <c r="J19" s="45">
        <f>ROUNDDOWN(I19+(41-I19)/2,0)</f>
        <v>20</v>
      </c>
      <c r="K19" s="15"/>
      <c r="L19" s="2"/>
      <c r="M19" s="2"/>
      <c r="N19" s="2">
        <f>IF(L19&lt;41,0,1)</f>
        <v>0</v>
      </c>
      <c r="O19" s="2">
        <f t="shared" ref="O19:O27" si="1">IF(M19&lt;41,0,1)</f>
        <v>0</v>
      </c>
      <c r="P19" s="21"/>
      <c r="Q19" s="22">
        <v>136</v>
      </c>
      <c r="R19" s="53"/>
      <c r="S19" s="23">
        <v>151</v>
      </c>
      <c r="T19" s="19">
        <v>12</v>
      </c>
      <c r="U19" s="55">
        <f t="shared" si="0"/>
        <v>26</v>
      </c>
    </row>
    <row r="20" spans="2:21" x14ac:dyDescent="0.25">
      <c r="B20" s="15">
        <v>2</v>
      </c>
      <c r="C20" s="6" t="s">
        <v>3</v>
      </c>
      <c r="D20" s="14" t="e">
        <f>LEFT($D$14, FIND(" ", $D$14)-1)</f>
        <v>#VALUE!</v>
      </c>
      <c r="E20" s="6" cm="1">
        <f t="array" ref="E20">IF( $F$14&gt;$J$14, 0, LOOKUP(2,1/($Q$7:$Q$42&lt;=($J$14-$F$14))/($S$7:$S$42&gt;=($J$14-$F$14)),$T$7:$T$42) )</f>
        <v>0</v>
      </c>
      <c r="F20" s="45">
        <f t="shared" ref="F20:F27" si="2">ROUNDDOWN(E20+(41-E20)/2,0)</f>
        <v>20</v>
      </c>
      <c r="G20" s="1" t="s">
        <v>11</v>
      </c>
      <c r="H20" s="2" t="e">
        <f>LEFT($H$14, FIND(" ", $H$14)-1)</f>
        <v>#VALUE!</v>
      </c>
      <c r="I20" s="44" cm="1">
        <f t="array" ref="I20">IF( $J$14&gt;$F$14, 0, LOOKUP(2,1/($Q$7:$Q$42&lt;=($F$14-$J$14))/($S$7:$S$42&gt;=($F$14-$J$14)),$T$7:$T$42) )</f>
        <v>0</v>
      </c>
      <c r="J20" s="45">
        <f t="shared" ref="J20:J27" si="3">ROUNDDOWN(I20+(41-I20)/2,0)</f>
        <v>20</v>
      </c>
      <c r="K20" s="15"/>
      <c r="L20" s="2"/>
      <c r="M20" s="2"/>
      <c r="N20" s="2">
        <f t="shared" ref="N20:N27" si="4">IF(L20&lt;41,0,1)</f>
        <v>0</v>
      </c>
      <c r="O20" s="2">
        <f t="shared" si="1"/>
        <v>0</v>
      </c>
      <c r="P20" s="21"/>
      <c r="Q20" s="22">
        <v>152</v>
      </c>
      <c r="R20" s="53"/>
      <c r="S20" s="23">
        <v>168</v>
      </c>
      <c r="T20" s="19">
        <v>13</v>
      </c>
      <c r="U20" s="55">
        <f t="shared" si="0"/>
        <v>27</v>
      </c>
    </row>
    <row r="21" spans="2:21" x14ac:dyDescent="0.25">
      <c r="B21" s="15">
        <v>3</v>
      </c>
      <c r="C21" s="6" t="s">
        <v>4</v>
      </c>
      <c r="D21" s="14" t="e">
        <f>LEFT($D$15, FIND(" ", $D$15)-1)</f>
        <v>#VALUE!</v>
      </c>
      <c r="E21" s="6" cm="1">
        <f t="array" ref="E21">IF( $F$15&gt;$J$15, 0, LOOKUP(2,1/($Q$7:$Q$42&lt;=($J$15-$F$15))/($S$7:$S$42&gt;=($J$15-$F$15)),$T$7:$T$42) )</f>
        <v>0</v>
      </c>
      <c r="F21" s="45">
        <f t="shared" si="2"/>
        <v>20</v>
      </c>
      <c r="G21" s="1" t="s">
        <v>11</v>
      </c>
      <c r="H21" s="2" t="e">
        <f>LEFT($H$15, FIND(" ", $H$15)-1)</f>
        <v>#VALUE!</v>
      </c>
      <c r="I21" s="44" cm="1">
        <f t="array" ref="I21">IF( $J$15&gt;$F$15, 0, LOOKUP(2,1/($Q$7:$Q$42&lt;=($F$15-$J$15))/($S$7:$S$42&gt;=($F$13-$J$13)),$T$7:$T$42) )</f>
        <v>0</v>
      </c>
      <c r="J21" s="45">
        <f t="shared" si="3"/>
        <v>20</v>
      </c>
      <c r="K21" s="15"/>
      <c r="L21" s="2"/>
      <c r="M21" s="2"/>
      <c r="N21" s="2">
        <f t="shared" si="4"/>
        <v>0</v>
      </c>
      <c r="O21" s="2">
        <f t="shared" si="1"/>
        <v>0</v>
      </c>
      <c r="P21" s="21"/>
      <c r="Q21" s="22">
        <v>169</v>
      </c>
      <c r="R21" s="53"/>
      <c r="S21" s="23">
        <v>187</v>
      </c>
      <c r="T21" s="19">
        <v>14</v>
      </c>
      <c r="U21" s="55">
        <f t="shared" si="0"/>
        <v>27</v>
      </c>
    </row>
    <row r="22" spans="2:21" x14ac:dyDescent="0.25">
      <c r="B22" s="15">
        <v>4</v>
      </c>
      <c r="C22" s="6" t="s">
        <v>5</v>
      </c>
      <c r="D22" s="14" t="e">
        <f>LEFT($D$14, FIND(" ", $D$14)-1)</f>
        <v>#VALUE!</v>
      </c>
      <c r="E22" s="6" cm="1">
        <f t="array" ref="E22">IF( $F$14&gt;$J$13, 0, LOOKUP(2,1/($Q$7:$Q$42&lt;=($J$13-$F$14))/($S$7:$S$42&gt;=($J$13-$F$14)),$T$7:$T$42) )</f>
        <v>0</v>
      </c>
      <c r="F22" s="45">
        <f t="shared" si="2"/>
        <v>20</v>
      </c>
      <c r="G22" s="1" t="s">
        <v>11</v>
      </c>
      <c r="H22" s="2" t="e">
        <f>LEFT($H$13, FIND(" ", $H$13)-1)</f>
        <v>#VALUE!</v>
      </c>
      <c r="I22" s="44" cm="1">
        <f t="array" ref="I22">IF( $J$13&gt;$F$14, 0, LOOKUP(2,1/($Q$7:$Q$42&lt;=($F$14-$J$13))/($S$7:$S$42&gt;=($F$14-$J$13)),$T$7:$T$42) )</f>
        <v>0</v>
      </c>
      <c r="J22" s="45">
        <f t="shared" si="3"/>
        <v>20</v>
      </c>
      <c r="K22" s="15"/>
      <c r="L22" s="2"/>
      <c r="M22" s="2"/>
      <c r="N22" s="2">
        <f t="shared" si="4"/>
        <v>0</v>
      </c>
      <c r="O22" s="2">
        <f t="shared" si="1"/>
        <v>0</v>
      </c>
      <c r="P22" s="21"/>
      <c r="Q22" s="22">
        <v>188</v>
      </c>
      <c r="R22" s="53"/>
      <c r="S22" s="23">
        <v>206</v>
      </c>
      <c r="T22" s="19">
        <v>15</v>
      </c>
      <c r="U22" s="55">
        <f t="shared" si="0"/>
        <v>28</v>
      </c>
    </row>
    <row r="23" spans="2:21" x14ac:dyDescent="0.25">
      <c r="B23" s="15">
        <v>5</v>
      </c>
      <c r="C23" s="6" t="s">
        <v>6</v>
      </c>
      <c r="D23" s="14" t="e">
        <f>LEFT($D$13, FIND(" ", $D$13)-1)</f>
        <v>#VALUE!</v>
      </c>
      <c r="E23" s="6" cm="1">
        <f t="array" ref="E23">IF( $F$13&gt;$J$15, 0, LOOKUP(2,1/($Q$7:$Q$42&lt;=($J$15-$F$13))/($S$7:$S$42&gt;=($J$15-$F$13)),$T$7:$T$42) )</f>
        <v>0</v>
      </c>
      <c r="F23" s="45">
        <f t="shared" si="2"/>
        <v>20</v>
      </c>
      <c r="G23" s="1" t="s">
        <v>11</v>
      </c>
      <c r="H23" s="2" t="e">
        <f>LEFT($H$15, FIND(" ", $H$15)-1)</f>
        <v>#VALUE!</v>
      </c>
      <c r="I23" s="44" cm="1">
        <f t="array" ref="I23">IF( $J$15&gt;$F$13, 0, LOOKUP(2,1/($Q$7:$Q$42&lt;=($F$13-$J$15))/($S$7:$S$42&gt;=($F$13-$J$15)),$T$7:$T$42) )</f>
        <v>0</v>
      </c>
      <c r="J23" s="45">
        <f t="shared" si="3"/>
        <v>20</v>
      </c>
      <c r="K23" s="15"/>
      <c r="L23" s="2"/>
      <c r="M23" s="2"/>
      <c r="N23" s="2">
        <f t="shared" si="4"/>
        <v>0</v>
      </c>
      <c r="O23" s="2">
        <f t="shared" si="1"/>
        <v>0</v>
      </c>
      <c r="P23" s="21"/>
      <c r="Q23" s="22">
        <v>207</v>
      </c>
      <c r="R23" s="53"/>
      <c r="S23" s="23">
        <v>228</v>
      </c>
      <c r="T23" s="19">
        <v>16</v>
      </c>
      <c r="U23" s="55">
        <f t="shared" si="0"/>
        <v>28</v>
      </c>
    </row>
    <row r="24" spans="2:21" x14ac:dyDescent="0.25">
      <c r="B24" s="15">
        <v>6</v>
      </c>
      <c r="C24" s="6" t="s">
        <v>7</v>
      </c>
      <c r="D24" s="14" t="e">
        <f>LEFT($D$15, FIND(" ", $D$15)-1)</f>
        <v>#VALUE!</v>
      </c>
      <c r="E24" s="6" cm="1">
        <f t="array" ref="E24">IF( $F$15&gt;$J$14, 0, LOOKUP(2,1/($Q$7:$Q$42&lt;=($J$14-$F$15))/($S$7:$S$42&gt;=($J$14-$F$15)),$T$7:$T$42) )</f>
        <v>0</v>
      </c>
      <c r="F24" s="45">
        <f t="shared" si="2"/>
        <v>20</v>
      </c>
      <c r="G24" s="1" t="s">
        <v>11</v>
      </c>
      <c r="H24" s="2" t="e">
        <f>LEFT($H$14, FIND(" ", $H$14)-1)</f>
        <v>#VALUE!</v>
      </c>
      <c r="I24" s="44" cm="1">
        <f t="array" ref="I24">IF( $J$14&gt;$F$15, 0, LOOKUP(2,1/($Q$7:$Q$42&lt;=($F$15-$J$14))/($S$7:$S$42&gt;=($F$15-$J$14)),$T$7:$T$42) )</f>
        <v>0</v>
      </c>
      <c r="J24" s="45">
        <f t="shared" si="3"/>
        <v>20</v>
      </c>
      <c r="K24" s="15"/>
      <c r="L24" s="2"/>
      <c r="M24" s="2"/>
      <c r="N24" s="2">
        <f t="shared" si="4"/>
        <v>0</v>
      </c>
      <c r="O24" s="2">
        <f t="shared" si="1"/>
        <v>0</v>
      </c>
      <c r="P24" s="21"/>
      <c r="Q24" s="22">
        <v>229</v>
      </c>
      <c r="R24" s="53"/>
      <c r="S24" s="23">
        <v>251</v>
      </c>
      <c r="T24" s="19">
        <v>17</v>
      </c>
      <c r="U24" s="55">
        <f t="shared" si="0"/>
        <v>29</v>
      </c>
    </row>
    <row r="25" spans="2:21" x14ac:dyDescent="0.25">
      <c r="B25" s="15">
        <v>7</v>
      </c>
      <c r="C25" s="6" t="s">
        <v>8</v>
      </c>
      <c r="D25" s="14" t="e">
        <f>LEFT($D$14, FIND(" ", $D$14)-1)</f>
        <v>#VALUE!</v>
      </c>
      <c r="E25" s="6" cm="1">
        <f t="array" ref="E25">IF( $F$14&gt;$J$15, 0, LOOKUP(2,1/($Q$7:$Q$42&lt;=($J$15-$F$14))/($S$7:$S$42&gt;=($J$15-$F$14)),$T$7:$T$42) )</f>
        <v>0</v>
      </c>
      <c r="F25" s="45">
        <f t="shared" si="2"/>
        <v>20</v>
      </c>
      <c r="G25" s="1" t="s">
        <v>11</v>
      </c>
      <c r="H25" s="2" t="e">
        <f>LEFT($H$15, FIND(" ", $H$15)-1)</f>
        <v>#VALUE!</v>
      </c>
      <c r="I25" s="44" cm="1">
        <f t="array" ref="I25">IF( $J$15&gt;$F$14, 0, LOOKUP(2,1/($Q$7:$Q$42&lt;=($F$14-$J$15))/($S$7:$S$42&gt;=($F$14-$J$15)),$T$7:$T$42) )</f>
        <v>0</v>
      </c>
      <c r="J25" s="45">
        <f t="shared" si="3"/>
        <v>20</v>
      </c>
      <c r="K25" s="15"/>
      <c r="L25" s="2"/>
      <c r="M25" s="2"/>
      <c r="N25" s="2">
        <f t="shared" si="4"/>
        <v>0</v>
      </c>
      <c r="O25" s="2">
        <f t="shared" si="1"/>
        <v>0</v>
      </c>
      <c r="P25" s="21"/>
      <c r="Q25" s="22">
        <v>252</v>
      </c>
      <c r="R25" s="53"/>
      <c r="S25" s="23">
        <v>276</v>
      </c>
      <c r="T25" s="19">
        <v>18</v>
      </c>
      <c r="U25" s="55">
        <f t="shared" si="0"/>
        <v>29</v>
      </c>
    </row>
    <row r="26" spans="2:21" x14ac:dyDescent="0.25">
      <c r="B26" s="15">
        <v>8</v>
      </c>
      <c r="C26" s="6" t="s">
        <v>9</v>
      </c>
      <c r="D26" s="14" t="e">
        <f>LEFT($D$15, FIND(" ", $D$15)-1)</f>
        <v>#VALUE!</v>
      </c>
      <c r="E26" s="6" cm="1">
        <f t="array" ref="E26">IF( $F$15&gt;$J$13, 0, LOOKUP(2,1/($Q$7:$Q$42&lt;=($J$13-$F$15))/($S$7:$S$42&gt;=($J$13-$F$15)),$T$7:$T$42) )</f>
        <v>0</v>
      </c>
      <c r="F26" s="45">
        <f t="shared" si="2"/>
        <v>20</v>
      </c>
      <c r="G26" s="1" t="s">
        <v>11</v>
      </c>
      <c r="H26" s="2" t="e">
        <f>LEFT($H$13, FIND(" ", $H$13)-1)</f>
        <v>#VALUE!</v>
      </c>
      <c r="I26" s="44" cm="1">
        <f t="array" ref="I26">IF( $J$13&gt;$F$15, 0, LOOKUP(2,1/($Q$7:$Q$42&lt;=($F$15-$J$13))/($S$7:$S$42&gt;=($F$15-$J$13)),$T$7:$T$42) )</f>
        <v>0</v>
      </c>
      <c r="J26" s="45">
        <f t="shared" si="3"/>
        <v>20</v>
      </c>
      <c r="K26" s="15"/>
      <c r="L26" s="2"/>
      <c r="M26" s="2"/>
      <c r="N26" s="2">
        <f t="shared" si="4"/>
        <v>0</v>
      </c>
      <c r="O26" s="2">
        <f t="shared" si="1"/>
        <v>0</v>
      </c>
      <c r="P26" s="21"/>
      <c r="Q26" s="22">
        <v>277</v>
      </c>
      <c r="R26" s="53"/>
      <c r="S26" s="23">
        <v>304</v>
      </c>
      <c r="T26" s="19">
        <v>19</v>
      </c>
      <c r="U26" s="55">
        <f t="shared" si="0"/>
        <v>30</v>
      </c>
    </row>
    <row r="27" spans="2:21" x14ac:dyDescent="0.25">
      <c r="B27" s="15">
        <v>9</v>
      </c>
      <c r="C27" s="6" t="s">
        <v>10</v>
      </c>
      <c r="D27" s="14" t="e">
        <f>LEFT($D$13, FIND(" ", $D$13)-1)</f>
        <v>#VALUE!</v>
      </c>
      <c r="E27" s="6" cm="1">
        <f t="array" ref="E27">IF( $F$13&gt;$J$14, 0, LOOKUP(2,1/($Q$7:$Q$42&lt;=($J$14-$F$13))/($S$7:$S$42&gt;=($J$14-$F$13)),$T$7:$T$42) )</f>
        <v>0</v>
      </c>
      <c r="F27" s="45">
        <f t="shared" si="2"/>
        <v>20</v>
      </c>
      <c r="G27" s="1" t="s">
        <v>11</v>
      </c>
      <c r="H27" s="2" t="e">
        <f>LEFT($H$14, FIND(" ", $H$14)-1)</f>
        <v>#VALUE!</v>
      </c>
      <c r="I27" s="44" cm="1">
        <f t="array" ref="I27">IF( $J$14&gt;$F$13, 0, LOOKUP(2,1/($Q$7:$Q$42&lt;=($F$13-$J$14))/($S$7:$S$42&gt;=($F$13-$J$14)),$T$7:$T$42) )</f>
        <v>0</v>
      </c>
      <c r="J27" s="45">
        <f t="shared" si="3"/>
        <v>20</v>
      </c>
      <c r="K27" s="15"/>
      <c r="L27" s="2"/>
      <c r="M27" s="2"/>
      <c r="N27" s="2">
        <f t="shared" si="4"/>
        <v>0</v>
      </c>
      <c r="O27" s="2">
        <f t="shared" si="1"/>
        <v>0</v>
      </c>
      <c r="P27" s="21"/>
      <c r="Q27" s="22">
        <v>305</v>
      </c>
      <c r="R27" s="53"/>
      <c r="S27" s="23">
        <v>334</v>
      </c>
      <c r="T27" s="19">
        <v>20</v>
      </c>
      <c r="U27" s="55">
        <f t="shared" si="0"/>
        <v>30</v>
      </c>
    </row>
    <row r="28" spans="2:21" ht="15.75" thickBot="1" x14ac:dyDescent="0.3">
      <c r="B28" s="4"/>
      <c r="C28" s="4"/>
      <c r="D28" s="4"/>
      <c r="E28" s="4"/>
      <c r="F28" s="4"/>
      <c r="G28" s="4"/>
      <c r="H28" s="17"/>
      <c r="I28" s="26"/>
      <c r="J28" s="26"/>
      <c r="K28" s="26"/>
      <c r="L28" s="51"/>
      <c r="M28" s="51"/>
      <c r="N28" s="156" t="s">
        <v>51</v>
      </c>
      <c r="O28" s="156"/>
      <c r="P28" s="4"/>
      <c r="Q28" s="22">
        <v>335</v>
      </c>
      <c r="R28" s="53"/>
      <c r="S28" s="23">
        <v>367</v>
      </c>
      <c r="T28" s="19">
        <v>21</v>
      </c>
      <c r="U28" s="55">
        <f t="shared" si="0"/>
        <v>31</v>
      </c>
    </row>
    <row r="29" spans="2:21" ht="15.75" thickBot="1" x14ac:dyDescent="0.3">
      <c r="B29" s="4"/>
      <c r="C29" s="112" t="s">
        <v>43</v>
      </c>
      <c r="D29" s="112"/>
      <c r="E29" s="112"/>
      <c r="F29" s="112"/>
      <c r="G29" s="112"/>
      <c r="H29" s="112"/>
      <c r="I29" s="26"/>
      <c r="J29" s="26"/>
      <c r="K29" s="26" t="s">
        <v>31</v>
      </c>
      <c r="L29" s="27"/>
      <c r="M29" s="27"/>
      <c r="N29" s="34">
        <f>IF(N20="","",SUM(N19:N27))</f>
        <v>0</v>
      </c>
      <c r="O29" s="35">
        <f>IF(O20="","",SUM(O19:O27))</f>
        <v>0</v>
      </c>
      <c r="P29" s="4"/>
      <c r="Q29" s="22">
        <v>368</v>
      </c>
      <c r="R29" s="53"/>
      <c r="S29" s="23">
        <v>403</v>
      </c>
      <c r="T29" s="19">
        <v>22</v>
      </c>
      <c r="U29" s="55">
        <f t="shared" si="0"/>
        <v>31</v>
      </c>
    </row>
    <row r="30" spans="2:21" x14ac:dyDescent="0.25">
      <c r="B30" s="7"/>
      <c r="C30" s="112"/>
      <c r="D30" s="112"/>
      <c r="E30" s="112"/>
      <c r="F30" s="112"/>
      <c r="G30" s="112"/>
      <c r="H30" s="112"/>
      <c r="I30" s="4"/>
      <c r="J30" s="4"/>
      <c r="K30" s="4"/>
      <c r="L30" s="4"/>
      <c r="M30" s="4"/>
      <c r="N30" s="4"/>
      <c r="O30" s="4"/>
      <c r="P30" s="4"/>
      <c r="Q30" s="22">
        <v>404</v>
      </c>
      <c r="R30" s="53"/>
      <c r="S30" s="23">
        <v>443</v>
      </c>
      <c r="T30" s="19">
        <v>23</v>
      </c>
      <c r="U30" s="55">
        <f t="shared" si="0"/>
        <v>32</v>
      </c>
    </row>
    <row r="31" spans="2:21" ht="15.75" thickBot="1" x14ac:dyDescent="0.3">
      <c r="B31" s="27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"/>
      <c r="Q31" s="22">
        <v>444</v>
      </c>
      <c r="R31" s="53"/>
      <c r="S31" s="23">
        <v>488</v>
      </c>
      <c r="T31" s="19">
        <v>24</v>
      </c>
      <c r="U31" s="55">
        <f t="shared" si="0"/>
        <v>32</v>
      </c>
    </row>
    <row r="32" spans="2:21" x14ac:dyDescent="0.25">
      <c r="B32" s="27"/>
      <c r="C32" s="113" t="s">
        <v>37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5"/>
      <c r="P32" s="4"/>
      <c r="Q32" s="22">
        <v>489</v>
      </c>
      <c r="R32" s="53"/>
      <c r="S32" s="23">
        <v>537</v>
      </c>
      <c r="T32" s="19">
        <v>25</v>
      </c>
      <c r="U32" s="55">
        <f t="shared" si="0"/>
        <v>33</v>
      </c>
    </row>
    <row r="33" spans="2:21" x14ac:dyDescent="0.25">
      <c r="B33" s="27"/>
      <c r="C33" s="116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8"/>
      <c r="P33" s="4"/>
      <c r="Q33" s="22">
        <v>538</v>
      </c>
      <c r="R33" s="53"/>
      <c r="S33" s="23">
        <v>592</v>
      </c>
      <c r="T33" s="19">
        <v>26</v>
      </c>
      <c r="U33" s="55">
        <f t="shared" si="0"/>
        <v>33</v>
      </c>
    </row>
    <row r="34" spans="2:21" x14ac:dyDescent="0.25">
      <c r="B34" s="27"/>
      <c r="C34" s="116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8"/>
      <c r="P34" s="4"/>
      <c r="Q34" s="22">
        <v>593</v>
      </c>
      <c r="R34" s="53"/>
      <c r="S34" s="23">
        <v>653</v>
      </c>
      <c r="T34" s="19">
        <v>27</v>
      </c>
      <c r="U34" s="55">
        <f t="shared" si="0"/>
        <v>34</v>
      </c>
    </row>
    <row r="35" spans="2:21" ht="15.75" thickBot="1" x14ac:dyDescent="0.3">
      <c r="B35" s="27"/>
      <c r="C35" s="119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1"/>
      <c r="P35" s="4"/>
      <c r="Q35" s="22">
        <v>654</v>
      </c>
      <c r="R35" s="53"/>
      <c r="S35" s="23">
        <v>722</v>
      </c>
      <c r="T35" s="19">
        <v>28</v>
      </c>
      <c r="U35" s="55">
        <f t="shared" si="0"/>
        <v>34</v>
      </c>
    </row>
    <row r="36" spans="2:21" x14ac:dyDescent="0.25">
      <c r="Q36" s="22">
        <v>723</v>
      </c>
      <c r="R36" s="53"/>
      <c r="S36" s="23">
        <v>801</v>
      </c>
      <c r="T36" s="19">
        <v>29</v>
      </c>
      <c r="U36" s="55">
        <f t="shared" si="0"/>
        <v>35</v>
      </c>
    </row>
    <row r="37" spans="2:21" x14ac:dyDescent="0.25">
      <c r="Q37" s="22">
        <v>802</v>
      </c>
      <c r="R37" s="53"/>
      <c r="S37" s="23">
        <v>890</v>
      </c>
      <c r="T37" s="19">
        <v>30</v>
      </c>
      <c r="U37" s="55">
        <f t="shared" si="0"/>
        <v>35</v>
      </c>
    </row>
    <row r="38" spans="2:21" x14ac:dyDescent="0.25">
      <c r="B38" s="155" t="s">
        <v>44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Q38" s="22">
        <v>891</v>
      </c>
      <c r="R38" s="53"/>
      <c r="S38" s="23">
        <v>993</v>
      </c>
      <c r="T38" s="19">
        <v>31</v>
      </c>
      <c r="U38" s="55">
        <f t="shared" si="0"/>
        <v>36</v>
      </c>
    </row>
    <row r="39" spans="2:21" x14ac:dyDescent="0.25">
      <c r="Q39" s="22">
        <v>994</v>
      </c>
      <c r="R39" s="53"/>
      <c r="S39" s="23">
        <v>1113</v>
      </c>
      <c r="T39" s="19">
        <v>32</v>
      </c>
      <c r="U39" s="55">
        <f t="shared" si="0"/>
        <v>36</v>
      </c>
    </row>
    <row r="40" spans="2:21" x14ac:dyDescent="0.25">
      <c r="Q40" s="22">
        <v>1114</v>
      </c>
      <c r="R40" s="53"/>
      <c r="S40" s="23">
        <v>1253</v>
      </c>
      <c r="T40" s="19">
        <v>33</v>
      </c>
      <c r="U40" s="55">
        <f t="shared" si="0"/>
        <v>37</v>
      </c>
    </row>
    <row r="41" spans="2:21" x14ac:dyDescent="0.25">
      <c r="Q41" s="22">
        <v>1254</v>
      </c>
      <c r="R41" s="53"/>
      <c r="S41" s="23">
        <v>1422</v>
      </c>
      <c r="T41" s="19">
        <v>34</v>
      </c>
      <c r="U41" s="55">
        <f t="shared" si="0"/>
        <v>37</v>
      </c>
    </row>
    <row r="42" spans="2:21" ht="15.75" thickBot="1" x14ac:dyDescent="0.3">
      <c r="Q42" s="24">
        <v>1423</v>
      </c>
      <c r="R42" s="56"/>
      <c r="S42" s="25">
        <v>1630</v>
      </c>
      <c r="T42" s="20">
        <v>35</v>
      </c>
      <c r="U42" s="57">
        <f t="shared" si="0"/>
        <v>38</v>
      </c>
    </row>
  </sheetData>
  <sheetProtection selectLockedCells="1"/>
  <mergeCells count="31">
    <mergeCell ref="E7:F7"/>
    <mergeCell ref="D9:E9"/>
    <mergeCell ref="Q1:U1"/>
    <mergeCell ref="C2:O2"/>
    <mergeCell ref="Q2:U2"/>
    <mergeCell ref="C3:O4"/>
    <mergeCell ref="Q3:U3"/>
    <mergeCell ref="Q4:S4"/>
    <mergeCell ref="T4:T6"/>
    <mergeCell ref="U4:U6"/>
    <mergeCell ref="Q5:S5"/>
    <mergeCell ref="E6:F6"/>
    <mergeCell ref="H6:J6"/>
    <mergeCell ref="Q6:R6"/>
    <mergeCell ref="H9:I9"/>
    <mergeCell ref="D12:E12"/>
    <mergeCell ref="H12:I12"/>
    <mergeCell ref="D13:E13"/>
    <mergeCell ref="H13:I13"/>
    <mergeCell ref="D10:E10"/>
    <mergeCell ref="H10:I10"/>
    <mergeCell ref="D14:E14"/>
    <mergeCell ref="H14:I14"/>
    <mergeCell ref="D15:E15"/>
    <mergeCell ref="H15:I15"/>
    <mergeCell ref="C29:H30"/>
    <mergeCell ref="C32:O35"/>
    <mergeCell ref="B38:O38"/>
    <mergeCell ref="L16:M16"/>
    <mergeCell ref="N16:O16"/>
    <mergeCell ref="N28:O28"/>
  </mergeCells>
  <printOptions horizontalCentered="1" verticalCentered="1"/>
  <pageMargins left="0.19685039370078741" right="0.31496062992125984" top="0.31496062992125984" bottom="0.31496062992125984" header="0" footer="0"/>
  <pageSetup paperSize="9" scale="81" orientation="landscape" r:id="rId1"/>
  <ignoredErrors>
    <ignoredError sqref="F10 J10" unlockedFormula="1"/>
    <ignoredError sqref="D19:D20 H19:H21 D22:D24 D26:D27 H23 H25:H27" evalError="1"/>
    <ignoredError sqref="D21 D25 H22 H24" evalError="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C4F5-9BBB-47B1-81EA-7961A1BA1DE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F0711-91C0-408B-A458-EE20DB5E48F0}">
  <dimension ref="A1:M33"/>
  <sheetViews>
    <sheetView workbookViewId="0">
      <selection activeCell="A6" sqref="A6"/>
    </sheetView>
  </sheetViews>
  <sheetFormatPr defaultRowHeight="15" x14ac:dyDescent="0.25"/>
  <cols>
    <col min="3" max="3" width="12.7109375" customWidth="1"/>
    <col min="4" max="4" width="11.5703125" customWidth="1"/>
    <col min="5" max="5" width="13.140625" bestFit="1" customWidth="1"/>
    <col min="6" max="6" width="14.140625" customWidth="1"/>
    <col min="7" max="7" width="12.28515625" customWidth="1"/>
    <col min="8" max="12" width="8.42578125" customWidth="1"/>
    <col min="13" max="13" width="14" bestFit="1" customWidth="1"/>
  </cols>
  <sheetData>
    <row r="1" spans="1:13" ht="24" thickBot="1" x14ac:dyDescent="0.4">
      <c r="A1" s="92" t="s">
        <v>59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19.5" thickBot="1" x14ac:dyDescent="0.35">
      <c r="C2" s="60"/>
    </row>
    <row r="3" spans="1:13" ht="21.75" thickBot="1" x14ac:dyDescent="0.3">
      <c r="A3" s="95" t="s">
        <v>81</v>
      </c>
      <c r="B3" s="95"/>
      <c r="C3" s="95"/>
      <c r="D3" s="95"/>
      <c r="E3" s="95"/>
      <c r="F3" s="96"/>
      <c r="G3" s="97"/>
      <c r="H3" s="98"/>
      <c r="I3" s="99"/>
    </row>
    <row r="4" spans="1:13" ht="18.75" x14ac:dyDescent="0.3">
      <c r="C4" s="61"/>
      <c r="D4" s="62"/>
    </row>
    <row r="5" spans="1:13" ht="15.75" thickBot="1" x14ac:dyDescent="0.3">
      <c r="C5" s="62"/>
      <c r="D5" s="62"/>
      <c r="F5" s="63" t="s">
        <v>60</v>
      </c>
      <c r="M5" s="63" t="s">
        <v>60</v>
      </c>
    </row>
    <row r="6" spans="1:13" ht="15.75" thickBot="1" x14ac:dyDescent="0.3">
      <c r="C6" s="100" t="s">
        <v>61</v>
      </c>
      <c r="D6" s="100"/>
      <c r="E6" s="101"/>
      <c r="F6" s="64"/>
      <c r="G6" s="102" t="s">
        <v>62</v>
      </c>
      <c r="H6" s="103"/>
      <c r="I6" s="103"/>
      <c r="J6" s="103"/>
      <c r="K6" s="103"/>
      <c r="L6" s="104"/>
      <c r="M6" s="64"/>
    </row>
    <row r="7" spans="1:13" ht="6.95" customHeight="1" x14ac:dyDescent="0.25"/>
    <row r="8" spans="1:13" ht="15.75" thickBot="1" x14ac:dyDescent="0.3">
      <c r="A8" s="91" t="s">
        <v>63</v>
      </c>
      <c r="B8" s="91"/>
      <c r="C8" s="91"/>
      <c r="D8" s="91"/>
      <c r="E8" s="5" t="s">
        <v>64</v>
      </c>
      <c r="F8" s="62"/>
      <c r="G8" s="91" t="s">
        <v>65</v>
      </c>
      <c r="H8" s="91"/>
      <c r="I8" s="91"/>
      <c r="J8" s="91"/>
      <c r="K8" s="91"/>
      <c r="L8" s="91"/>
      <c r="M8" s="5" t="s">
        <v>64</v>
      </c>
    </row>
    <row r="9" spans="1:13" ht="16.5" thickBot="1" x14ac:dyDescent="0.3">
      <c r="A9" s="87"/>
      <c r="B9" s="88"/>
      <c r="C9" s="88"/>
      <c r="D9" s="89"/>
      <c r="E9" s="65"/>
      <c r="F9" s="63" t="s">
        <v>56</v>
      </c>
      <c r="G9" s="87"/>
      <c r="H9" s="88"/>
      <c r="I9" s="88"/>
      <c r="J9" s="88"/>
      <c r="K9" s="88"/>
      <c r="L9" s="89"/>
      <c r="M9" s="65"/>
    </row>
    <row r="10" spans="1:13" ht="6.95" customHeight="1" x14ac:dyDescent="0.25"/>
    <row r="11" spans="1:13" x14ac:dyDescent="0.25">
      <c r="B11" s="90" t="s">
        <v>1</v>
      </c>
      <c r="C11" s="90"/>
      <c r="D11" s="90"/>
      <c r="E11" s="5" t="s">
        <v>66</v>
      </c>
      <c r="H11" s="90" t="s">
        <v>1</v>
      </c>
      <c r="I11" s="90"/>
      <c r="J11" s="90"/>
      <c r="K11" s="90"/>
      <c r="L11" s="90"/>
      <c r="M11" s="5" t="s">
        <v>66</v>
      </c>
    </row>
    <row r="12" spans="1:13" x14ac:dyDescent="0.25">
      <c r="A12" s="58" t="s">
        <v>67</v>
      </c>
      <c r="B12" s="83"/>
      <c r="C12" s="84"/>
      <c r="D12" s="85"/>
      <c r="E12" s="59"/>
      <c r="F12" s="4"/>
      <c r="G12" s="58" t="s">
        <v>68</v>
      </c>
      <c r="H12" s="83"/>
      <c r="I12" s="84"/>
      <c r="J12" s="84"/>
      <c r="K12" s="84"/>
      <c r="L12" s="85"/>
      <c r="M12" s="59"/>
    </row>
    <row r="13" spans="1:13" x14ac:dyDescent="0.25">
      <c r="A13" s="58" t="s">
        <v>69</v>
      </c>
      <c r="B13" s="83"/>
      <c r="C13" s="84"/>
      <c r="D13" s="85"/>
      <c r="E13" s="59"/>
      <c r="F13" s="4"/>
      <c r="G13" s="58" t="s">
        <v>70</v>
      </c>
      <c r="H13" s="83"/>
      <c r="I13" s="84"/>
      <c r="J13" s="84"/>
      <c r="K13" s="84"/>
      <c r="L13" s="85"/>
      <c r="M13" s="59"/>
    </row>
    <row r="14" spans="1:13" x14ac:dyDescent="0.25">
      <c r="A14" s="58" t="s">
        <v>71</v>
      </c>
      <c r="B14" s="83"/>
      <c r="C14" s="84"/>
      <c r="D14" s="85"/>
      <c r="E14" s="59"/>
      <c r="F14" s="4"/>
      <c r="G14" s="58" t="s">
        <v>72</v>
      </c>
      <c r="H14" s="83"/>
      <c r="I14" s="84"/>
      <c r="J14" s="84"/>
      <c r="K14" s="84"/>
      <c r="L14" s="85"/>
      <c r="M14" s="59"/>
    </row>
    <row r="15" spans="1:13" ht="6.95" customHeight="1" x14ac:dyDescent="0.25"/>
    <row r="16" spans="1:13" x14ac:dyDescent="0.25">
      <c r="A16" s="50" t="s">
        <v>82</v>
      </c>
      <c r="C16" s="86" t="s">
        <v>83</v>
      </c>
      <c r="D16" s="86"/>
      <c r="F16" s="86" t="s">
        <v>84</v>
      </c>
      <c r="G16" s="86"/>
      <c r="H16" s="66" t="s">
        <v>73</v>
      </c>
      <c r="I16" s="66" t="s">
        <v>74</v>
      </c>
      <c r="J16" s="66" t="s">
        <v>75</v>
      </c>
      <c r="K16" s="66" t="s">
        <v>76</v>
      </c>
      <c r="L16" s="66" t="s">
        <v>77</v>
      </c>
      <c r="M16" s="66" t="s">
        <v>78</v>
      </c>
    </row>
    <row r="17" spans="1:13" x14ac:dyDescent="0.25">
      <c r="A17" s="2">
        <v>1</v>
      </c>
      <c r="B17" s="6" t="s">
        <v>2</v>
      </c>
      <c r="C17" s="81" t="str">
        <f>IF(B12="","",B12)</f>
        <v/>
      </c>
      <c r="D17" s="82"/>
      <c r="E17" s="12" t="s">
        <v>11</v>
      </c>
      <c r="F17" s="81" t="str">
        <f>IF(H12="","",H12)</f>
        <v/>
      </c>
      <c r="G17" s="82"/>
      <c r="H17" s="2"/>
      <c r="I17" s="2"/>
      <c r="J17" s="2"/>
      <c r="K17" s="2"/>
      <c r="L17" s="2"/>
      <c r="M17" s="2"/>
    </row>
    <row r="18" spans="1:13" x14ac:dyDescent="0.25">
      <c r="A18" s="2">
        <v>2</v>
      </c>
      <c r="B18" s="6" t="s">
        <v>3</v>
      </c>
      <c r="C18" s="81" t="str">
        <f t="shared" ref="C18:C19" si="0">IF(B13="","",B13)</f>
        <v/>
      </c>
      <c r="D18" s="82"/>
      <c r="E18" s="12" t="s">
        <v>11</v>
      </c>
      <c r="F18" s="81" t="str">
        <f>IF(H13="","",H13)</f>
        <v/>
      </c>
      <c r="G18" s="82"/>
      <c r="H18" s="2"/>
      <c r="I18" s="2"/>
      <c r="J18" s="2"/>
      <c r="K18" s="2"/>
      <c r="L18" s="2"/>
      <c r="M18" s="2"/>
    </row>
    <row r="19" spans="1:13" x14ac:dyDescent="0.25">
      <c r="A19" s="2">
        <v>3</v>
      </c>
      <c r="B19" s="6" t="s">
        <v>4</v>
      </c>
      <c r="C19" s="81" t="str">
        <f t="shared" si="0"/>
        <v/>
      </c>
      <c r="D19" s="82"/>
      <c r="E19" s="12" t="s">
        <v>11</v>
      </c>
      <c r="F19" s="81" t="str">
        <f>IF(H14="","",H14)</f>
        <v/>
      </c>
      <c r="G19" s="82"/>
      <c r="H19" s="2"/>
      <c r="I19" s="2"/>
      <c r="J19" s="2"/>
      <c r="K19" s="2"/>
      <c r="L19" s="2"/>
      <c r="M19" s="2"/>
    </row>
    <row r="20" spans="1:13" x14ac:dyDescent="0.25">
      <c r="A20" s="2">
        <v>4</v>
      </c>
      <c r="B20" s="6" t="s">
        <v>5</v>
      </c>
      <c r="C20" s="81" t="str">
        <f>IF(B13="","",B13)</f>
        <v/>
      </c>
      <c r="D20" s="82"/>
      <c r="E20" s="12" t="s">
        <v>11</v>
      </c>
      <c r="F20" s="81" t="str">
        <f>IF(H12="","",H12)</f>
        <v/>
      </c>
      <c r="G20" s="82"/>
      <c r="H20" s="2"/>
      <c r="I20" s="2"/>
      <c r="J20" s="2"/>
      <c r="K20" s="2"/>
      <c r="L20" s="2"/>
      <c r="M20" s="2"/>
    </row>
    <row r="21" spans="1:13" x14ac:dyDescent="0.25">
      <c r="A21" s="2">
        <v>5</v>
      </c>
      <c r="B21" s="6" t="s">
        <v>6</v>
      </c>
      <c r="C21" s="81" t="str">
        <f>IF(B12="","",B12)</f>
        <v/>
      </c>
      <c r="D21" s="82"/>
      <c r="E21" s="12" t="s">
        <v>11</v>
      </c>
      <c r="F21" s="81" t="str">
        <f>IF(H14="","",H14)</f>
        <v/>
      </c>
      <c r="G21" s="82"/>
      <c r="H21" s="2"/>
      <c r="I21" s="2"/>
      <c r="J21" s="2"/>
      <c r="K21" s="2"/>
      <c r="L21" s="2"/>
      <c r="M21" s="2"/>
    </row>
    <row r="22" spans="1:13" x14ac:dyDescent="0.25">
      <c r="A22" s="2">
        <v>6</v>
      </c>
      <c r="B22" s="6" t="s">
        <v>7</v>
      </c>
      <c r="C22" s="81" t="str">
        <f>IF(B14="","",B14)</f>
        <v/>
      </c>
      <c r="D22" s="82"/>
      <c r="E22" s="12" t="s">
        <v>11</v>
      </c>
      <c r="F22" s="81" t="str">
        <f>IF(H13="","",H13)</f>
        <v/>
      </c>
      <c r="G22" s="82"/>
      <c r="H22" s="2"/>
      <c r="I22" s="2"/>
      <c r="J22" s="2"/>
      <c r="K22" s="2"/>
      <c r="L22" s="2"/>
      <c r="M22" s="2"/>
    </row>
    <row r="23" spans="1:13" x14ac:dyDescent="0.25">
      <c r="A23" s="2">
        <v>7</v>
      </c>
      <c r="B23" s="6" t="s">
        <v>79</v>
      </c>
      <c r="C23" s="81"/>
      <c r="D23" s="82"/>
      <c r="E23" s="12" t="s">
        <v>11</v>
      </c>
      <c r="F23" s="81"/>
      <c r="G23" s="82"/>
      <c r="H23" s="2"/>
      <c r="I23" s="2"/>
      <c r="J23" s="2"/>
      <c r="K23" s="2"/>
      <c r="L23" s="2"/>
      <c r="M23" s="2"/>
    </row>
    <row r="24" spans="1:13" x14ac:dyDescent="0.25">
      <c r="A24" s="2">
        <v>8</v>
      </c>
      <c r="B24" s="6" t="s">
        <v>8</v>
      </c>
      <c r="C24" s="81" t="str">
        <f>IF(B13="","",B13)</f>
        <v/>
      </c>
      <c r="D24" s="82"/>
      <c r="E24" s="12" t="s">
        <v>11</v>
      </c>
      <c r="F24" s="81" t="str">
        <f>IF(H14="","",H14)</f>
        <v/>
      </c>
      <c r="G24" s="82"/>
      <c r="H24" s="2"/>
      <c r="I24" s="2"/>
      <c r="J24" s="2"/>
      <c r="K24" s="2"/>
      <c r="L24" s="2"/>
      <c r="M24" s="2"/>
    </row>
    <row r="25" spans="1:13" x14ac:dyDescent="0.25">
      <c r="A25" s="2">
        <v>9</v>
      </c>
      <c r="B25" s="6" t="s">
        <v>9</v>
      </c>
      <c r="C25" s="81" t="str">
        <f>IF(B14="","",B14)</f>
        <v/>
      </c>
      <c r="D25" s="82"/>
      <c r="E25" s="12" t="s">
        <v>11</v>
      </c>
      <c r="F25" s="81" t="str">
        <f>IF(H12="","",H12)</f>
        <v/>
      </c>
      <c r="G25" s="82"/>
      <c r="H25" s="2"/>
      <c r="I25" s="2"/>
      <c r="J25" s="2"/>
      <c r="K25" s="2"/>
      <c r="L25" s="2"/>
      <c r="M25" s="2"/>
    </row>
    <row r="26" spans="1:13" x14ac:dyDescent="0.25">
      <c r="A26" s="2">
        <v>10</v>
      </c>
      <c r="B26" s="6" t="s">
        <v>10</v>
      </c>
      <c r="C26" s="81" t="str">
        <f>IF(B12="","",B12)</f>
        <v/>
      </c>
      <c r="D26" s="82"/>
      <c r="E26" s="12" t="s">
        <v>11</v>
      </c>
      <c r="F26" s="81" t="str">
        <f>IF(H13="","",H13)</f>
        <v/>
      </c>
      <c r="G26" s="82"/>
      <c r="H26" s="2"/>
      <c r="I26" s="2"/>
      <c r="J26" s="2"/>
      <c r="K26" s="2"/>
      <c r="L26" s="2"/>
      <c r="M26" s="2"/>
    </row>
    <row r="27" spans="1:13" ht="5.25" customHeight="1" x14ac:dyDescent="0.25">
      <c r="A27" s="67"/>
    </row>
    <row r="28" spans="1:13" ht="15.75" thickBot="1" x14ac:dyDescent="0.3">
      <c r="A28" s="63" t="s">
        <v>80</v>
      </c>
    </row>
    <row r="29" spans="1:13" x14ac:dyDescent="0.25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</row>
    <row r="30" spans="1:13" x14ac:dyDescent="0.25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7"/>
    </row>
    <row r="31" spans="1:13" x14ac:dyDescent="0.2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7"/>
    </row>
    <row r="32" spans="1:13" x14ac:dyDescent="0.2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7"/>
    </row>
    <row r="33" spans="1:13" ht="15.75" thickBot="1" x14ac:dyDescent="0.3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80"/>
    </row>
  </sheetData>
  <mergeCells count="40">
    <mergeCell ref="A8:D8"/>
    <mergeCell ref="G8:L8"/>
    <mergeCell ref="A1:M1"/>
    <mergeCell ref="A3:F3"/>
    <mergeCell ref="G3:I3"/>
    <mergeCell ref="C6:E6"/>
    <mergeCell ref="G6:L6"/>
    <mergeCell ref="A9:D9"/>
    <mergeCell ref="G9:L9"/>
    <mergeCell ref="B11:D11"/>
    <mergeCell ref="H11:L11"/>
    <mergeCell ref="B12:D12"/>
    <mergeCell ref="H12:L12"/>
    <mergeCell ref="B13:D13"/>
    <mergeCell ref="H13:L13"/>
    <mergeCell ref="B14:D14"/>
    <mergeCell ref="H14:L14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6:D26"/>
    <mergeCell ref="F26:G26"/>
    <mergeCell ref="A29:M33"/>
    <mergeCell ref="C23:D23"/>
    <mergeCell ref="F23:G23"/>
    <mergeCell ref="C24:D24"/>
    <mergeCell ref="F24:G24"/>
    <mergeCell ref="C25:D25"/>
    <mergeCell ref="F25:G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210585916615468F107C8319A52BAE" ma:contentTypeVersion="8" ma:contentTypeDescription="Create a new document." ma:contentTypeScope="" ma:versionID="361272bb6eca19cca677250c54df6fbe">
  <xsd:schema xmlns:xsd="http://www.w3.org/2001/XMLSchema" xmlns:xs="http://www.w3.org/2001/XMLSchema" xmlns:p="http://schemas.microsoft.com/office/2006/metadata/properties" xmlns:ns3="0737c5cb-20e5-4288-9a29-bc1e32beccac" targetNamespace="http://schemas.microsoft.com/office/2006/metadata/properties" ma:root="true" ma:fieldsID="292ab4d28c357fd4851fe490100034d7" ns3:_="">
    <xsd:import namespace="0737c5cb-20e5-4288-9a29-bc1e32becc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7c5cb-20e5-4288-9a29-bc1e32bec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C2C9A-09AE-4FC5-80E4-D37CB78E03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41A185-C64C-46E8-8104-780F781ECC5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0737c5cb-20e5-4288-9a29-bc1e32becca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C51B58-624F-48C7-9086-1E70A69331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7c5cb-20e5-4288-9a29-bc1e32becc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League 2021-22</vt:lpstr>
      <vt:lpstr>LEAGUE CUP (Manual)</vt:lpstr>
      <vt:lpstr>KO CUP (Manual)</vt:lpstr>
      <vt:lpstr>LEAGUE CUP (Auto)</vt:lpstr>
      <vt:lpstr>KO CUP (Auto)</vt:lpstr>
      <vt:lpstr>.</vt:lpstr>
      <vt:lpstr>ARCHIVE League with doubles</vt:lpstr>
      <vt:lpstr>'KO CUP (Auto)'!Print_Area</vt:lpstr>
      <vt:lpstr>'KO CUP (Manual)'!Print_Area</vt:lpstr>
      <vt:lpstr>'League 2021-22'!Print_Area</vt:lpstr>
      <vt:lpstr>'LEAGUE CUP (Auto)'!Print_Area</vt:lpstr>
      <vt:lpstr>'LEAGUE CUP (Manual)'!Print_Area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BRobertson</dc:creator>
  <cp:lastModifiedBy>Davenport, Chris E GSUK-UPV/C/W</cp:lastModifiedBy>
  <cp:lastPrinted>2022-01-14T12:45:57Z</cp:lastPrinted>
  <dcterms:created xsi:type="dcterms:W3CDTF">2012-05-16T08:11:45Z</dcterms:created>
  <dcterms:modified xsi:type="dcterms:W3CDTF">2022-01-14T12:46:39Z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0x010100B7210585916615468F107C8319A52BAE</vt:lpwstr>
  </property>
</Properties>
</file>